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n of Sevastopol\Desktop\"/>
    </mc:Choice>
  </mc:AlternateContent>
  <xr:revisionPtr revIDLastSave="0" documentId="8_{4DB6F06C-BD58-4EE8-A11E-2FB69401226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21 Work Session" sheetId="1" r:id="rId1"/>
    <sheet name="Levy-Mill Rate-Funds" sheetId="4" r:id="rId2"/>
    <sheet name="Sheet2" sheetId="2" state="hidden" r:id="rId3"/>
    <sheet name="Sheet3" sheetId="3" state="hidden" r:id="rId4"/>
  </sheets>
  <definedNames>
    <definedName name="_xlnm.Print_Area" localSheetId="0">'2021 Work Session'!$A$1:$H$166</definedName>
    <definedName name="_xlnm.Print_Area" localSheetId="1">'Levy-Mill Rate-Funds'!$A$1:$F$26</definedName>
    <definedName name="_xlnm.Print_Titles" localSheetId="0">'2021 Work Session'!$A:$A,'2021 Work Session'!$2:$3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C17" i="4"/>
  <c r="G4" i="4" l="1"/>
  <c r="G97" i="1"/>
  <c r="G151" i="1"/>
  <c r="G141" i="1"/>
  <c r="G129" i="1"/>
  <c r="G123" i="1"/>
  <c r="F151" i="1"/>
  <c r="F141" i="1"/>
  <c r="F129" i="1"/>
  <c r="F123" i="1"/>
  <c r="G104" i="1"/>
  <c r="F155" i="1" l="1"/>
  <c r="F161" i="1" s="1"/>
  <c r="F163" i="1" s="1"/>
  <c r="G155" i="1"/>
  <c r="G164" i="1" s="1"/>
  <c r="G72" i="1"/>
  <c r="G56" i="1"/>
  <c r="G46" i="1"/>
  <c r="F164" i="1" l="1"/>
  <c r="G161" i="1"/>
  <c r="G163" i="1" s="1"/>
  <c r="G105" i="1"/>
  <c r="G109" i="1" l="1"/>
  <c r="G166" i="1" s="1"/>
  <c r="F97" i="1"/>
  <c r="F72" i="1"/>
  <c r="F56" i="1"/>
  <c r="F46" i="1"/>
  <c r="F105" i="1" l="1"/>
  <c r="F109" i="1" s="1"/>
  <c r="F166" i="1" s="1"/>
  <c r="E151" i="1"/>
  <c r="E46" i="1" l="1"/>
  <c r="D46" i="1"/>
  <c r="E56" i="1"/>
  <c r="D56" i="1"/>
  <c r="E104" i="1" l="1"/>
  <c r="D104" i="1"/>
  <c r="E4" i="4"/>
  <c r="E72" i="1" l="1"/>
  <c r="D72" i="1"/>
  <c r="E97" i="1"/>
  <c r="D97" i="1"/>
  <c r="E123" i="1"/>
  <c r="D123" i="1"/>
  <c r="E129" i="1"/>
  <c r="D129" i="1"/>
  <c r="E141" i="1"/>
  <c r="D141" i="1"/>
  <c r="D151" i="1"/>
  <c r="D105" i="1" l="1"/>
  <c r="D109" i="1" s="1"/>
  <c r="D166" i="1" s="1"/>
  <c r="D155" i="1"/>
  <c r="D161" i="1" s="1"/>
  <c r="D163" i="1" s="1"/>
  <c r="E105" i="1"/>
  <c r="E109" i="1" s="1"/>
  <c r="E166" i="1" s="1"/>
  <c r="E155" i="1"/>
  <c r="E164" i="1" l="1"/>
  <c r="E161" i="1"/>
  <c r="E163" i="1" s="1"/>
  <c r="D164" i="1"/>
  <c r="C104" i="1"/>
  <c r="C4" i="4" l="1"/>
  <c r="C151" i="1" l="1"/>
  <c r="B151" i="1"/>
  <c r="C141" i="1"/>
  <c r="B141" i="1"/>
  <c r="C129" i="1"/>
  <c r="B129" i="1"/>
  <c r="C123" i="1"/>
  <c r="B123" i="1"/>
  <c r="B104" i="1"/>
  <c r="C97" i="1"/>
  <c r="B97" i="1"/>
  <c r="C72" i="1"/>
  <c r="B72" i="1"/>
  <c r="C46" i="1"/>
  <c r="B46" i="1"/>
  <c r="C56" i="1"/>
  <c r="B56" i="1"/>
  <c r="B155" i="1" l="1"/>
  <c r="B105" i="1"/>
  <c r="B109" i="1" s="1"/>
  <c r="B166" i="1" s="1"/>
  <c r="C105" i="1"/>
  <c r="C109" i="1" s="1"/>
  <c r="C166" i="1" s="1"/>
  <c r="C155" i="1"/>
  <c r="B164" i="1" l="1"/>
  <c r="B161" i="1"/>
  <c r="B163" i="1" s="1"/>
  <c r="C164" i="1"/>
  <c r="C161" i="1"/>
  <c r="C163" i="1" s="1"/>
  <c r="C25" i="4" l="1"/>
  <c r="C26" i="4" s="1"/>
</calcChain>
</file>

<file path=xl/sharedStrings.xml><?xml version="1.0" encoding="utf-8"?>
<sst xmlns="http://schemas.openxmlformats.org/spreadsheetml/2006/main" count="258" uniqueCount="241">
  <si>
    <t>EXPENDITURES</t>
  </si>
  <si>
    <t>REVENUES</t>
  </si>
  <si>
    <t>TAX EXEMPT COMPUTER AID</t>
  </si>
  <si>
    <t>HIGHWAY AIDS</t>
  </si>
  <si>
    <t>LICENSES-LIQUOR</t>
  </si>
  <si>
    <t>LICENSES-DOGS</t>
  </si>
  <si>
    <t>TOWN PARK-I</t>
  </si>
  <si>
    <t>TOWN HALL RENTAL INCOME</t>
  </si>
  <si>
    <t>VIDEOGRAPHY-INCOME</t>
  </si>
  <si>
    <t>CASH BALANCE APPLIED</t>
  </si>
  <si>
    <t>COMMITTEE PER DIEM</t>
  </si>
  <si>
    <t>MILEAGE</t>
  </si>
  <si>
    <t>CLERK-TREASURER</t>
  </si>
  <si>
    <t>POSTAGE</t>
  </si>
  <si>
    <t>PUBLICATION FEES</t>
  </si>
  <si>
    <t>ASSESSOR</t>
  </si>
  <si>
    <t>AUDITOR</t>
  </si>
  <si>
    <t>TAX COLLECTION FEES</t>
  </si>
  <si>
    <t>TELEPHONE</t>
  </si>
  <si>
    <t>TOWN HALL-EXPENSE</t>
  </si>
  <si>
    <t>INSURANCE</t>
  </si>
  <si>
    <t>SALES TAX WIS</t>
  </si>
  <si>
    <t>UNEMPLOYMENT INSURANCE</t>
  </si>
  <si>
    <t>FIRE PROTECTION</t>
  </si>
  <si>
    <t>ROAD MAINTENANCE</t>
  </si>
  <si>
    <t>SNOW REMOVAL</t>
  </si>
  <si>
    <t>TOWN EMPLOYEE</t>
  </si>
  <si>
    <t>ROAD CONSTRUCTION</t>
  </si>
  <si>
    <t>TRASH/RECYCLING</t>
  </si>
  <si>
    <t>ANIMAL CONTROL</t>
  </si>
  <si>
    <t>CLARK LAKE DAM</t>
  </si>
  <si>
    <t>BOAT RAMP-WHITEFISH BAY</t>
  </si>
  <si>
    <t>TOWN PARK - EXPENSES</t>
  </si>
  <si>
    <t>PAYROLL FICA/MEDICARE</t>
  </si>
  <si>
    <t>TAX LEVY-RECEIPTS</t>
  </si>
  <si>
    <t>ELECTION SUPPLIES &amp; SVRS</t>
  </si>
  <si>
    <t>ELECTION POLLWORKERS</t>
  </si>
  <si>
    <t>ASSESSOR-REVALUATION</t>
  </si>
  <si>
    <t xml:space="preserve"> · TOWN HALL UTILITIES</t>
  </si>
  <si>
    <t xml:space="preserve"> · TOWN HALL R&amp;M</t>
  </si>
  <si>
    <t xml:space="preserve"> · ROAD MAINTENANCE MOWING</t>
  </si>
  <si>
    <t xml:space="preserve"> · ROAD MAINTENANCE SWEEPING</t>
  </si>
  <si>
    <t xml:space="preserve"> · CONCESSION SALES EXPENSE</t>
  </si>
  <si>
    <t xml:space="preserve"> · TOWN PARK FIELDS</t>
  </si>
  <si>
    <t xml:space="preserve"> · TOWN PARK R&amp;M</t>
  </si>
  <si>
    <t xml:space="preserve"> · TOWN PARKS FUEL EXPENSE</t>
  </si>
  <si>
    <t>TAXES</t>
  </si>
  <si>
    <t>INTERGOVERNMENTAL REVENUES</t>
  </si>
  <si>
    <t>LICENSES &amp; PERMITS</t>
  </si>
  <si>
    <t>PUBLIC CHARGES FOR SERVICES</t>
  </si>
  <si>
    <t>MISCELLANEOUS REVENUE</t>
  </si>
  <si>
    <t>OTHER FINANCING SOURCES</t>
  </si>
  <si>
    <t>TOTAL REVENUES</t>
  </si>
  <si>
    <t>GENERAL GOVERNMENT</t>
  </si>
  <si>
    <t>PUBLIC SAFETY</t>
  </si>
  <si>
    <t>BUILDING INSPECTION FEES</t>
  </si>
  <si>
    <t>PUBLIC WORKS</t>
  </si>
  <si>
    <t>CAPITAL OUTLAY</t>
  </si>
  <si>
    <t>DEBT SERVICE</t>
  </si>
  <si>
    <t>CONSERVATION &amp; DEVELOPMENT</t>
  </si>
  <si>
    <t xml:space="preserve"> · TOWN HALL GROUNDS</t>
  </si>
  <si>
    <t xml:space="preserve"> · NEWSLETTER EXPENSE</t>
  </si>
  <si>
    <t xml:space="preserve"> · FIELD WORK REIMBURSEMENT</t>
  </si>
  <si>
    <t xml:space="preserve"> · PLAYER/SPONSOR FEES</t>
  </si>
  <si>
    <t xml:space="preserve"> · CONCESSION SALES/RECEIPTS</t>
  </si>
  <si>
    <t>TOTAL EXPENDITURES</t>
  </si>
  <si>
    <t xml:space="preserve"> · TOWN HALL FURNISH/OTHER</t>
  </si>
  <si>
    <t>SUBTOTAL REVENUES</t>
  </si>
  <si>
    <t>TOTAL EXPENDITURES &amp; DEBT</t>
  </si>
  <si>
    <t>Levy Amount Needed</t>
  </si>
  <si>
    <t>LEVY &amp; MILL RATE HISTORY</t>
  </si>
  <si>
    <t>Total Assessed Valuation</t>
  </si>
  <si>
    <t>Town Municipal Levy per $1000</t>
  </si>
  <si>
    <t>CABLE/COMMUNICATION</t>
  </si>
  <si>
    <t xml:space="preserve"> · CABLE OPERATION EXPENSES</t>
  </si>
  <si>
    <t xml:space="preserve"> · PROGRAM DIRECTOR</t>
  </si>
  <si>
    <t>CULTURE, RECREATION &amp; EDUCATION</t>
  </si>
  <si>
    <t>BUSINESS LICENSES</t>
  </si>
  <si>
    <t>FIRST RESPONDER COMM DIEMS</t>
  </si>
  <si>
    <t>FIRST RESPONDER SUPPLIES</t>
  </si>
  <si>
    <t>STREET LIGHTING</t>
  </si>
  <si>
    <t>TOWN PARK-LIGHTING EXPENSE</t>
  </si>
  <si>
    <t>DONATIONS/CONTRIBUTIONS</t>
  </si>
  <si>
    <t>FIRE DUES RECEIPTS</t>
  </si>
  <si>
    <t>CLARK LAKE BEACH/RAMP</t>
  </si>
  <si>
    <t xml:space="preserve">  · DC LEGISLATIVE DAYS</t>
  </si>
  <si>
    <t>REVENUES &amp; TAX LEVY RECEIPTS</t>
  </si>
  <si>
    <t>CABLE FRANCHISE RECEIPTS</t>
  </si>
  <si>
    <t>ROOM TAX RECEIPTS</t>
  </si>
  <si>
    <t xml:space="preserve">DOOR COUNTY COASTAL BYWAY </t>
  </si>
  <si>
    <t>LEVY FOR GEN OBLG DEBT</t>
  </si>
  <si>
    <t>DEBT SERVICE PRINCIPAL</t>
  </si>
  <si>
    <t>DEBT SERVICE INTEREST</t>
  </si>
  <si>
    <t>BAD DEBT</t>
  </si>
  <si>
    <t xml:space="preserve"> · VIDEOGRAPHY PER CONTRACT</t>
  </si>
  <si>
    <t xml:space="preserve"> · TOWN PARKS BANNER COSTS</t>
  </si>
  <si>
    <t>FIRST RESPONDER CALL PAY</t>
  </si>
  <si>
    <t>FIRST RESPONDER TRAINING</t>
  </si>
  <si>
    <t>INTEREST ASSOC/BAYLAKE/LGIP</t>
  </si>
  <si>
    <t>CHAIRMAN SALARY</t>
  </si>
  <si>
    <t>CHARGES FOR PUBLIC SERVICES</t>
  </si>
  <si>
    <t>PUBLIC SERVICES CHARGES</t>
  </si>
  <si>
    <t>Revaluation</t>
  </si>
  <si>
    <t>Room Tax Revenues</t>
  </si>
  <si>
    <t>First Responders/EMR donations</t>
  </si>
  <si>
    <t>General Checking Baylake</t>
  </si>
  <si>
    <t>Moneymart Baylake</t>
  </si>
  <si>
    <t>Moneymart Associated</t>
  </si>
  <si>
    <t>FUNDS  INFORMATION:</t>
  </si>
  <si>
    <t>Increase from Previous Year</t>
  </si>
  <si>
    <t>TOWN PROMOTION SALES</t>
  </si>
  <si>
    <t>BUILDING PERMITS RECEIPTS</t>
  </si>
  <si>
    <t>ADMINISTRATIVE FEES</t>
  </si>
  <si>
    <t>TOWN OF SEVASTOPOL</t>
  </si>
  <si>
    <t xml:space="preserve"> · ANIMAL CONTROL OFFICER</t>
  </si>
  <si>
    <t xml:space="preserve"> · DOOR COUNTY HUMANE SOCIETY</t>
  </si>
  <si>
    <t>SHARED REVENUES FROM STATE</t>
  </si>
  <si>
    <t>MUNICIPAL SERVICES INCOME-WI</t>
  </si>
  <si>
    <t>STATE AID DNR/PYMT IN LIEU OF TAXES</t>
  </si>
  <si>
    <t>CHARGEBACK OF UNCOLLECTED TAXES</t>
  </si>
  <si>
    <t>DUES/MEMBERSHIPS/EDUCATION</t>
  </si>
  <si>
    <t>OFFICE SUPPLIES/MISC</t>
  </si>
  <si>
    <t>OFFICE EQUIPMENT</t>
  </si>
  <si>
    <t>INSURANCE REIMBURSEMENT</t>
  </si>
  <si>
    <t xml:space="preserve"> · ROAD MAINTENANCE/REPAIRS</t>
  </si>
  <si>
    <t xml:space="preserve"> · VIDEO RECORDINGS </t>
  </si>
  <si>
    <t xml:space="preserve"> · PARK/PAVILION/YARD RENTAL</t>
  </si>
  <si>
    <t>TREE TRIMMING/APPLICATIONS</t>
  </si>
  <si>
    <t xml:space="preserve"> · TOWN PARKS GROUNDS</t>
  </si>
  <si>
    <t>INTERNET &amp; WEBSITE</t>
  </si>
  <si>
    <t>TRAFFIC &amp; STREET SIGNS</t>
  </si>
  <si>
    <t>SURVEYS / PLAT BOOKS</t>
  </si>
  <si>
    <t xml:space="preserve"> · PARK DONATION/OTHER</t>
  </si>
  <si>
    <t>CHARGEBACKS</t>
  </si>
  <si>
    <t>GRANTS/DONATIONS EMR/ADJ</t>
  </si>
  <si>
    <t>Total Equalized Valuation</t>
  </si>
  <si>
    <t>Notes</t>
  </si>
  <si>
    <t>per Cable Comm</t>
  </si>
  <si>
    <t>per Park &amp; Rec</t>
  </si>
  <si>
    <t>per EMR</t>
  </si>
  <si>
    <r>
      <rPr>
        <sz val="12"/>
        <color indexed="8"/>
        <rFont val="Calibri"/>
        <family val="2"/>
      </rPr>
      <t>∙</t>
    </r>
    <r>
      <rPr>
        <sz val="12"/>
        <color indexed="8"/>
        <rFont val="Arial Narrow"/>
        <family val="2"/>
      </rPr>
      <t xml:space="preserve">  BUSINESS OWNERS INS</t>
    </r>
  </si>
  <si>
    <r>
      <rPr>
        <sz val="12"/>
        <color indexed="8"/>
        <rFont val="Calibri"/>
        <family val="2"/>
      </rPr>
      <t>∙</t>
    </r>
    <r>
      <rPr>
        <sz val="12"/>
        <color indexed="8"/>
        <rFont val="Arial Narrow"/>
        <family val="2"/>
      </rPr>
      <t xml:space="preserve">  WORKERS COMP INS</t>
    </r>
  </si>
  <si>
    <r>
      <rPr>
        <sz val="12"/>
        <color indexed="8"/>
        <rFont val="Calibri"/>
        <family val="2"/>
      </rPr>
      <t>∙</t>
    </r>
    <r>
      <rPr>
        <sz val="12"/>
        <color indexed="8"/>
        <rFont val="Arial Narrow"/>
        <family val="2"/>
      </rPr>
      <t xml:space="preserve">  WORKERS COMP 1ST RESPONDERS</t>
    </r>
  </si>
  <si>
    <r>
      <t xml:space="preserve">MANAGED/FOREST CROP </t>
    </r>
    <r>
      <rPr>
        <sz val="12"/>
        <color indexed="8"/>
        <rFont val="Arial Narrow"/>
        <family val="2"/>
      </rPr>
      <t>RECEIPTS</t>
    </r>
  </si>
  <si>
    <r>
      <t>LRIP/TRIP/DCPARKS/DNR</t>
    </r>
    <r>
      <rPr>
        <sz val="12"/>
        <color indexed="8"/>
        <rFont val="Arial Narrow"/>
        <family val="2"/>
      </rPr>
      <t xml:space="preserve"> ROAD AIDs</t>
    </r>
  </si>
  <si>
    <t>COMMITTED (Designated) FUNDS ON HAND:</t>
  </si>
  <si>
    <t>RESTRICTED FUNDS ON HAND:</t>
  </si>
  <si>
    <t>UNASSIGNED FUNDS:</t>
  </si>
  <si>
    <t>only in odd years</t>
  </si>
  <si>
    <t>Over &amp; above general levy</t>
  </si>
  <si>
    <t>TOTAL LEVY</t>
  </si>
  <si>
    <t xml:space="preserve">TOTAL FUNDS anticipated </t>
  </si>
  <si>
    <t xml:space="preserve">∙  PARK/GROUNDS </t>
  </si>
  <si>
    <t>DUNES LAKE/PARKING LOT</t>
  </si>
  <si>
    <t>85%/15% split</t>
  </si>
  <si>
    <t>REIMBURSED FOR FIRST RESP. WC</t>
  </si>
  <si>
    <t>see letter from Humane Society</t>
  </si>
  <si>
    <t>Pier Lifts 493-4404</t>
  </si>
  <si>
    <t>$80/sign installed (speed limit)</t>
  </si>
  <si>
    <t>INVASIVE SPECIES SPRAYING</t>
  </si>
  <si>
    <t>Invasive Species Control</t>
  </si>
  <si>
    <t>WIS RETIREMENT SYSTEM</t>
  </si>
  <si>
    <t>WEED CONTROL RECIEPTS/CONTRIB</t>
  </si>
  <si>
    <t>PHRAGMITES</t>
  </si>
  <si>
    <t>Per D.O.R.</t>
  </si>
  <si>
    <t>SPECIAL ASSESSMENT FEES/REV</t>
  </si>
  <si>
    <t>To be implemented Jan 2018/ $25 Letter</t>
  </si>
  <si>
    <t>SUPERVISOR SALARIES-4 @ $5500</t>
  </si>
  <si>
    <t>per Park &amp; Rec -WOOD/PORTABLES/PIER/ELECTRICITY</t>
  </si>
  <si>
    <t>Per Associated Appraisals</t>
  </si>
  <si>
    <t>per Park &amp; Rec/Town Hall Grounds</t>
  </si>
  <si>
    <t>per Park &amp; Rec - Parking Lot/Grub control/Spring Green</t>
  </si>
  <si>
    <t>CAPITAL - TOWN HALL/GROUNDS</t>
  </si>
  <si>
    <t>CAPITAL-PARK/RECREATION</t>
  </si>
  <si>
    <t>CAPITAL-CABLE  (COMMUNICATIONS)</t>
  </si>
  <si>
    <t>Completed 2019</t>
  </si>
  <si>
    <t>Yearly Host Fee and Monthly Charter</t>
  </si>
  <si>
    <t>90% due out to Door County Inspections</t>
  </si>
  <si>
    <t>increase in payroll/increase wc</t>
  </si>
  <si>
    <t>2019 payable 2020</t>
  </si>
  <si>
    <t>per Park &amp; Rec- mower/tractor/truck replacement/tennis court reconstruction</t>
  </si>
  <si>
    <t>STURGEON BAY VISITOR BUREAU</t>
  </si>
  <si>
    <t>Budget 2020</t>
  </si>
  <si>
    <t>$366702 - 2021; $377703 - 2022; $389034 - 2023</t>
  </si>
  <si>
    <t>Levy Limit Per DOR $631,584</t>
  </si>
  <si>
    <t>2020 Payable 2021</t>
  </si>
  <si>
    <t>small increase to cover inflation in buildings 3% over 2020</t>
  </si>
  <si>
    <t xml:space="preserve">Plowing, exit lights, flag pole  light, bulbs for  Town sign, install new </t>
  </si>
  <si>
    <t>30 shows at $120.00</t>
  </si>
  <si>
    <t>set aside/accumulated designated funds  - always replenish to 50,000</t>
  </si>
  <si>
    <t xml:space="preserve">Town Hall Capital Improvement </t>
  </si>
  <si>
    <t>Communication/Technology Capital</t>
  </si>
  <si>
    <t>Town Park Capital</t>
  </si>
  <si>
    <t>Election Grant</t>
  </si>
  <si>
    <t>finish shelving in closets</t>
  </si>
  <si>
    <t>reconstruction</t>
  </si>
  <si>
    <t>BROADBAND EXPANSION/GRANT</t>
  </si>
  <si>
    <t>ANTICIPATED 12/31/2021</t>
  </si>
  <si>
    <t>DETAILED 2022 BUDGET WORKSHEET - October  2021</t>
  </si>
  <si>
    <t>Actual 2020</t>
  </si>
  <si>
    <t>Budget 2021</t>
  </si>
  <si>
    <t>Actual Year to Date 2021</t>
  </si>
  <si>
    <t>Expected Year End 2021</t>
  </si>
  <si>
    <t>Budget 2022</t>
  </si>
  <si>
    <t>Possible 4 election 2022</t>
  </si>
  <si>
    <t>DOOR COUNTY ECONOMIC DEVEL</t>
  </si>
  <si>
    <t>All subscriptions(microsoft, Adobe, Quickbooks, Door County IT)</t>
  </si>
  <si>
    <t>Total after 2021 contribution $114,135</t>
  </si>
  <si>
    <t xml:space="preserve"> color cartridges, WI document imaging</t>
  </si>
  <si>
    <t>Per Elizabeth from CLA</t>
  </si>
  <si>
    <t>2020 Fence line to fence line $17,125</t>
  </si>
  <si>
    <t>increased in 2022 to $1.43/parcel</t>
  </si>
  <si>
    <t>2021 Rate - 13.5% (6.75% employer/employee); 2022 rate - 13.0% (6.5 employer/employee)</t>
  </si>
  <si>
    <t>2016-$8,800; 2017-$9,500</t>
  </si>
  <si>
    <t>2016- $4,700; 2017 -$5,500</t>
  </si>
  <si>
    <t>Annual WisVote Charges - $1200/Annual License &amp; Hardware Maintenance - $463.</t>
  </si>
  <si>
    <t>asking for $2.15-$3.60 per capita for 2022</t>
  </si>
  <si>
    <t>max levy for 2021 -$638616</t>
  </si>
  <si>
    <t>SHORT TERM RENTAL LICENSE FEES</t>
  </si>
  <si>
    <t>2021 Payable 2022</t>
  </si>
  <si>
    <t>Levy Limit Per DOR $638,616</t>
  </si>
  <si>
    <t>ANTICIPATED 12/31/2022</t>
  </si>
  <si>
    <t>SHORT TERM RENTAL EXPENSE</t>
  </si>
  <si>
    <t>ROOM TAX REIMBURSEMENT</t>
  </si>
  <si>
    <t>ROOM TAX ADMIN COSTS</t>
  </si>
  <si>
    <t xml:space="preserve">2022 cost of living increase is 6%. </t>
  </si>
  <si>
    <t>ARPA Funds</t>
  </si>
  <si>
    <t xml:space="preserve">WMCA MEMBERSHIP/WTA DUES/CLERK TRAINING/URBAN TOWN'S ASSOC.(POPULATION 2785 X  $.25) </t>
  </si>
  <si>
    <t>ATTORNEY/LEGAL</t>
  </si>
  <si>
    <t>cart dolly, tv cart</t>
  </si>
  <si>
    <t>PLAN COMMISSION</t>
  </si>
  <si>
    <t>Baylake Planning Regional Dues/Comp plan</t>
  </si>
  <si>
    <t>Granicus membership/Admin Costs/postage</t>
  </si>
  <si>
    <t>Prorati-share due DCTZ</t>
  </si>
  <si>
    <t>Harberli Road Bridge Project - $67,000</t>
  </si>
  <si>
    <t>baseball field update</t>
  </si>
  <si>
    <t>Carry over to 2022</t>
  </si>
  <si>
    <t>Destination Door County Rebate</t>
  </si>
  <si>
    <t>FEDERAL GRANTS ARPA</t>
  </si>
  <si>
    <t>Broadband</t>
  </si>
  <si>
    <t>EXISTING INDEBTEDNESS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</si>
</sst>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.000000_);_(&quot;$&quot;* \(#,##0.000000\);_(&quot;$&quot;* &quot;-&quot;??????_);_(@_)"/>
    <numFmt numFmtId="165" formatCode="0.000000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rgb="FF000000"/>
      <name val="Arial Narrow"/>
      <family val="2"/>
    </font>
    <font>
      <sz val="12"/>
      <color theme="1"/>
      <name val="Arial Narrow"/>
      <family val="2"/>
    </font>
    <font>
      <sz val="12"/>
      <color indexed="8"/>
      <name val="Calibri"/>
      <family val="2"/>
    </font>
    <font>
      <sz val="12"/>
      <color indexed="8"/>
      <name val="Arial Narrow"/>
      <family val="2"/>
    </font>
    <font>
      <sz val="12"/>
      <color rgb="FF000000"/>
      <name val="Calibri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/>
    <xf numFmtId="0" fontId="3" fillId="2" borderId="1" xfId="0" applyNumberFormat="1" applyFont="1" applyFill="1" applyBorder="1"/>
    <xf numFmtId="0" fontId="3" fillId="3" borderId="1" xfId="0" applyNumberFormat="1" applyFont="1" applyFill="1" applyBorder="1"/>
    <xf numFmtId="0" fontId="3" fillId="0" borderId="1" xfId="0" applyNumberFormat="1" applyFont="1" applyBorder="1"/>
    <xf numFmtId="0" fontId="0" fillId="0" borderId="1" xfId="0" applyBorder="1"/>
    <xf numFmtId="0" fontId="5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12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right"/>
    </xf>
    <xf numFmtId="0" fontId="13" fillId="0" borderId="1" xfId="0" applyNumberFormat="1" applyFont="1" applyBorder="1"/>
    <xf numFmtId="0" fontId="11" fillId="0" borderId="1" xfId="0" applyFont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right"/>
    </xf>
    <xf numFmtId="0" fontId="14" fillId="0" borderId="1" xfId="0" applyFont="1" applyBorder="1"/>
    <xf numFmtId="49" fontId="5" fillId="0" borderId="1" xfId="0" applyNumberFormat="1" applyFont="1" applyBorder="1"/>
    <xf numFmtId="41" fontId="14" fillId="2" borderId="1" xfId="0" applyNumberFormat="1" applyFont="1" applyFill="1" applyBorder="1"/>
    <xf numFmtId="41" fontId="14" fillId="0" borderId="1" xfId="0" applyNumberFormat="1" applyFont="1" applyBorder="1"/>
    <xf numFmtId="41" fontId="6" fillId="2" borderId="1" xfId="0" applyNumberFormat="1" applyFont="1" applyFill="1" applyBorder="1"/>
    <xf numFmtId="49" fontId="3" fillId="2" borderId="1" xfId="0" applyNumberFormat="1" applyFont="1" applyFill="1" applyBorder="1"/>
    <xf numFmtId="49" fontId="16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49" fontId="16" fillId="0" borderId="1" xfId="0" applyNumberFormat="1" applyFont="1" applyBorder="1" applyAlignment="1">
      <alignment wrapText="1"/>
    </xf>
    <xf numFmtId="0" fontId="5" fillId="0" borderId="1" xfId="0" applyNumberFormat="1" applyFont="1" applyFill="1" applyBorder="1"/>
    <xf numFmtId="41" fontId="14" fillId="3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/>
    <xf numFmtId="49" fontId="3" fillId="3" borderId="1" xfId="0" applyNumberFormat="1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right"/>
    </xf>
    <xf numFmtId="0" fontId="3" fillId="0" borderId="1" xfId="0" applyNumberFormat="1" applyFont="1" applyBorder="1" applyAlignment="1">
      <alignment wrapText="1"/>
    </xf>
    <xf numFmtId="41" fontId="14" fillId="3" borderId="1" xfId="0" applyNumberFormat="1" applyFont="1" applyFill="1" applyBorder="1"/>
    <xf numFmtId="41" fontId="14" fillId="4" borderId="1" xfId="0" applyNumberFormat="1" applyFont="1" applyFill="1" applyBorder="1" applyAlignment="1">
      <alignment horizontal="right"/>
    </xf>
    <xf numFmtId="41" fontId="14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41" fontId="6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vertical="top" wrapText="1"/>
    </xf>
    <xf numFmtId="41" fontId="6" fillId="3" borderId="1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/>
    <xf numFmtId="0" fontId="0" fillId="3" borderId="0" xfId="0" applyFill="1"/>
    <xf numFmtId="0" fontId="18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49" fontId="9" fillId="0" borderId="1" xfId="0" applyNumberFormat="1" applyFont="1" applyFill="1" applyBorder="1"/>
    <xf numFmtId="41" fontId="5" fillId="0" borderId="1" xfId="0" applyNumberFormat="1" applyFont="1" applyFill="1" applyBorder="1"/>
    <xf numFmtId="49" fontId="5" fillId="4" borderId="1" xfId="0" applyNumberFormat="1" applyFont="1" applyFill="1" applyBorder="1"/>
    <xf numFmtId="41" fontId="14" fillId="4" borderId="1" xfId="0" applyNumberFormat="1" applyFont="1" applyFill="1" applyBorder="1"/>
    <xf numFmtId="41" fontId="6" fillId="4" borderId="1" xfId="0" applyNumberFormat="1" applyFont="1" applyFill="1" applyBorder="1"/>
    <xf numFmtId="164" fontId="6" fillId="4" borderId="1" xfId="0" applyNumberFormat="1" applyFont="1" applyFill="1" applyBorder="1"/>
    <xf numFmtId="41" fontId="14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41" fontId="14" fillId="0" borderId="1" xfId="0" applyNumberFormat="1" applyFont="1" applyFill="1" applyBorder="1"/>
    <xf numFmtId="0" fontId="6" fillId="4" borderId="1" xfId="0" applyFont="1" applyFill="1" applyBorder="1" applyAlignment="1">
      <alignment horizontal="center" wrapText="1"/>
    </xf>
    <xf numFmtId="4" fontId="7" fillId="4" borderId="1" xfId="0" applyNumberFormat="1" applyFont="1" applyFill="1" applyBorder="1"/>
    <xf numFmtId="0" fontId="0" fillId="0" borderId="1" xfId="0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/>
    <xf numFmtId="0" fontId="14" fillId="2" borderId="1" xfId="0" applyFont="1" applyFill="1" applyBorder="1"/>
    <xf numFmtId="0" fontId="18" fillId="2" borderId="1" xfId="0" applyFont="1" applyFill="1" applyBorder="1" applyAlignment="1">
      <alignment horizontal="right" vertical="top" wrapText="1"/>
    </xf>
    <xf numFmtId="0" fontId="2" fillId="2" borderId="1" xfId="0" applyNumberFormat="1" applyFont="1" applyFill="1" applyBorder="1"/>
    <xf numFmtId="0" fontId="1" fillId="2" borderId="1" xfId="0" applyFont="1" applyFill="1" applyBorder="1"/>
    <xf numFmtId="0" fontId="5" fillId="5" borderId="1" xfId="0" applyNumberFormat="1" applyFont="1" applyFill="1" applyBorder="1"/>
    <xf numFmtId="0" fontId="14" fillId="5" borderId="1" xfId="0" applyFont="1" applyFill="1" applyBorder="1" applyAlignment="1">
      <alignment horizontal="right"/>
    </xf>
    <xf numFmtId="41" fontId="14" fillId="5" borderId="1" xfId="0" applyNumberFormat="1" applyFont="1" applyFill="1" applyBorder="1"/>
    <xf numFmtId="0" fontId="11" fillId="5" borderId="1" xfId="0" applyFont="1" applyFill="1" applyBorder="1" applyAlignment="1">
      <alignment horizontal="right" vertical="top" wrapText="1"/>
    </xf>
    <xf numFmtId="0" fontId="3" fillId="5" borderId="1" xfId="0" applyNumberFormat="1" applyFont="1" applyFill="1" applyBorder="1"/>
    <xf numFmtId="0" fontId="14" fillId="5" borderId="1" xfId="0" applyFont="1" applyFill="1" applyBorder="1"/>
    <xf numFmtId="3" fontId="14" fillId="4" borderId="1" xfId="0" applyNumberFormat="1" applyFont="1" applyFill="1" applyBorder="1"/>
    <xf numFmtId="165" fontId="14" fillId="4" borderId="1" xfId="0" applyNumberFormat="1" applyFont="1" applyFill="1" applyBorder="1"/>
    <xf numFmtId="49" fontId="5" fillId="0" borderId="1" xfId="0" applyNumberFormat="1" applyFont="1" applyFill="1" applyBorder="1"/>
    <xf numFmtId="0" fontId="18" fillId="0" borderId="1" xfId="0" applyFont="1" applyFill="1" applyBorder="1" applyAlignment="1">
      <alignment horizontal="right" vertical="top" wrapText="1"/>
    </xf>
    <xf numFmtId="0" fontId="0" fillId="0" borderId="0" xfId="0" applyFill="1"/>
    <xf numFmtId="49" fontId="16" fillId="0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/>
    <xf numFmtId="0" fontId="18" fillId="3" borderId="1" xfId="0" applyFont="1" applyFill="1" applyBorder="1" applyAlignment="1">
      <alignment horizontal="right" vertical="top" wrapText="1"/>
    </xf>
    <xf numFmtId="41" fontId="14" fillId="0" borderId="2" xfId="0" applyNumberFormat="1" applyFont="1" applyFill="1" applyBorder="1"/>
    <xf numFmtId="0" fontId="11" fillId="0" borderId="3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wrapText="1"/>
    </xf>
    <xf numFmtId="4" fontId="14" fillId="0" borderId="1" xfId="0" applyNumberFormat="1" applyFont="1" applyBorder="1"/>
    <xf numFmtId="4" fontId="14" fillId="5" borderId="1" xfId="0" applyNumberFormat="1" applyFont="1" applyFill="1" applyBorder="1"/>
    <xf numFmtId="4" fontId="14" fillId="3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left"/>
    </xf>
    <xf numFmtId="0" fontId="19" fillId="3" borderId="1" xfId="0" applyFont="1" applyFill="1" applyBorder="1" applyAlignment="1">
      <alignment horizontal="right" vertical="top" wrapText="1"/>
    </xf>
    <xf numFmtId="41" fontId="14" fillId="6" borderId="1" xfId="0" applyNumberFormat="1" applyFont="1" applyFill="1" applyBorder="1"/>
    <xf numFmtId="0" fontId="18" fillId="6" borderId="1" xfId="0" applyFont="1" applyFill="1" applyBorder="1" applyAlignment="1">
      <alignment horizontal="right" vertical="top" wrapText="1"/>
    </xf>
    <xf numFmtId="0" fontId="7" fillId="0" borderId="3" xfId="0" applyFont="1" applyBorder="1"/>
    <xf numFmtId="6" fontId="18" fillId="0" borderId="1" xfId="0" applyNumberFormat="1" applyFont="1" applyBorder="1" applyAlignment="1">
      <alignment horizontal="right" vertical="top" wrapText="1"/>
    </xf>
    <xf numFmtId="41" fontId="14" fillId="6" borderId="0" xfId="0" applyNumberFormat="1" applyFont="1" applyFill="1" applyBorder="1"/>
    <xf numFmtId="41" fontId="3" fillId="4" borderId="0" xfId="0" applyNumberFormat="1" applyFont="1" applyFill="1" applyBorder="1" applyAlignment="1">
      <alignment horizontal="right"/>
    </xf>
    <xf numFmtId="41" fontId="14" fillId="0" borderId="4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1" xfId="0" applyNumberFormat="1" applyFont="1" applyBorder="1"/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/>
    <xf numFmtId="0" fontId="18" fillId="4" borderId="1" xfId="0" applyFont="1" applyFill="1" applyBorder="1" applyAlignment="1">
      <alignment horizontal="right" vertical="top" wrapText="1"/>
    </xf>
    <xf numFmtId="0" fontId="0" fillId="4" borderId="0" xfId="0" applyFill="1"/>
    <xf numFmtId="0" fontId="0" fillId="0" borderId="0" xfId="0" applyAlignment="1">
      <alignment wrapText="1"/>
    </xf>
    <xf numFmtId="0" fontId="11" fillId="0" borderId="4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right" vertical="top" wrapText="1"/>
    </xf>
    <xf numFmtId="3" fontId="0" fillId="0" borderId="1" xfId="0" applyNumberFormat="1" applyBorder="1"/>
    <xf numFmtId="0" fontId="11" fillId="3" borderId="1" xfId="0" applyFont="1" applyFill="1" applyBorder="1" applyAlignment="1">
      <alignment horizontal="right" vertical="top" wrapText="1"/>
    </xf>
    <xf numFmtId="0" fontId="0" fillId="3" borderId="0" xfId="0" applyFont="1" applyFill="1"/>
    <xf numFmtId="0" fontId="1" fillId="0" borderId="1" xfId="0" applyFont="1" applyBorder="1" applyAlignment="1">
      <alignment horizontal="center" vertical="center" wrapText="1"/>
    </xf>
    <xf numFmtId="39" fontId="0" fillId="0" borderId="1" xfId="0" applyNumberFormat="1" applyBorder="1"/>
    <xf numFmtId="44" fontId="0" fillId="0" borderId="1" xfId="0" applyNumberFormat="1" applyBorder="1"/>
    <xf numFmtId="0" fontId="2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4"/>
  <sheetViews>
    <sheetView zoomScaleNormal="100" zoomScaleSheetLayoutView="100" workbookViewId="0">
      <pane ySplit="3" topLeftCell="A149" activePane="bottomLeft" state="frozen"/>
      <selection pane="bottomLeft" activeCell="H162" sqref="H162"/>
    </sheetView>
  </sheetViews>
  <sheetFormatPr defaultRowHeight="14.4" x14ac:dyDescent="0.3"/>
  <cols>
    <col min="1" max="1" width="34.5546875" style="2" customWidth="1"/>
    <col min="2" max="2" width="11.33203125" customWidth="1"/>
    <col min="3" max="7" width="11.33203125" style="85" customWidth="1"/>
    <col min="8" max="8" width="26.33203125" customWidth="1"/>
  </cols>
  <sheetData>
    <row r="1" spans="1:8" ht="15.6" customHeight="1" x14ac:dyDescent="0.3">
      <c r="A1" s="11" t="s">
        <v>113</v>
      </c>
      <c r="B1" s="6"/>
      <c r="C1" s="111"/>
      <c r="D1" s="111"/>
      <c r="E1" s="111"/>
      <c r="F1" s="111"/>
      <c r="G1" s="111"/>
      <c r="H1" s="6"/>
    </row>
    <row r="2" spans="1:8" ht="18" customHeight="1" x14ac:dyDescent="0.3">
      <c r="A2" s="56" t="s">
        <v>198</v>
      </c>
      <c r="B2" s="6"/>
      <c r="C2" s="111"/>
      <c r="D2" s="111"/>
      <c r="E2" s="111"/>
      <c r="F2" s="111"/>
      <c r="G2" s="111"/>
      <c r="H2" s="6"/>
    </row>
    <row r="3" spans="1:8" s="1" customFormat="1" ht="51" customHeight="1" x14ac:dyDescent="0.3">
      <c r="A3" s="12"/>
      <c r="B3" s="10" t="s">
        <v>182</v>
      </c>
      <c r="C3" s="112" t="s">
        <v>199</v>
      </c>
      <c r="D3" s="112" t="s">
        <v>200</v>
      </c>
      <c r="E3" s="112" t="s">
        <v>201</v>
      </c>
      <c r="F3" s="112" t="s">
        <v>202</v>
      </c>
      <c r="G3" s="112" t="s">
        <v>203</v>
      </c>
      <c r="H3" s="16" t="s">
        <v>136</v>
      </c>
    </row>
    <row r="4" spans="1:8" ht="14.4" customHeight="1" x14ac:dyDescent="0.3">
      <c r="A4" s="68" t="s">
        <v>0</v>
      </c>
      <c r="B4" s="70"/>
      <c r="C4" s="70"/>
      <c r="D4" s="70"/>
      <c r="E4" s="70"/>
      <c r="F4" s="70"/>
      <c r="G4" s="70"/>
      <c r="H4" s="15"/>
    </row>
    <row r="5" spans="1:8" ht="18.75" customHeight="1" x14ac:dyDescent="0.3">
      <c r="A5" s="20" t="s">
        <v>53</v>
      </c>
      <c r="B5" s="71"/>
      <c r="C5" s="71"/>
      <c r="D5" s="71"/>
      <c r="E5" s="71"/>
      <c r="F5" s="71"/>
      <c r="G5" s="71"/>
      <c r="H5" s="15"/>
    </row>
    <row r="6" spans="1:8" ht="15.6" x14ac:dyDescent="0.3">
      <c r="A6" s="23" t="s">
        <v>99</v>
      </c>
      <c r="B6" s="25">
        <v>9500</v>
      </c>
      <c r="C6" s="64">
        <v>9500</v>
      </c>
      <c r="D6" s="64">
        <v>9500</v>
      </c>
      <c r="E6" s="64">
        <v>7125</v>
      </c>
      <c r="F6" s="64">
        <v>9500</v>
      </c>
      <c r="G6" s="64">
        <v>9500</v>
      </c>
      <c r="H6" s="19" t="s">
        <v>213</v>
      </c>
    </row>
    <row r="7" spans="1:8" ht="15.6" x14ac:dyDescent="0.3">
      <c r="A7" s="23" t="s">
        <v>167</v>
      </c>
      <c r="B7" s="25">
        <v>22000</v>
      </c>
      <c r="C7" s="64">
        <v>2200</v>
      </c>
      <c r="D7" s="64">
        <v>22000</v>
      </c>
      <c r="E7" s="64">
        <v>1650</v>
      </c>
      <c r="F7" s="64">
        <v>22000</v>
      </c>
      <c r="G7" s="64">
        <v>22000</v>
      </c>
      <c r="H7" s="53" t="s">
        <v>214</v>
      </c>
    </row>
    <row r="8" spans="1:8" ht="15.6" x14ac:dyDescent="0.3">
      <c r="A8" s="23" t="s">
        <v>12</v>
      </c>
      <c r="B8" s="89">
        <v>53700</v>
      </c>
      <c r="C8" s="64">
        <v>58700</v>
      </c>
      <c r="D8" s="64">
        <v>55700</v>
      </c>
      <c r="E8" s="64">
        <v>42846</v>
      </c>
      <c r="F8" s="64">
        <v>55700</v>
      </c>
      <c r="G8" s="64">
        <v>60000</v>
      </c>
      <c r="H8" s="88" t="s">
        <v>225</v>
      </c>
    </row>
    <row r="9" spans="1:8" ht="15.6" x14ac:dyDescent="0.3">
      <c r="A9" s="23" t="s">
        <v>10</v>
      </c>
      <c r="B9" s="25">
        <v>1000</v>
      </c>
      <c r="C9" s="64">
        <v>533</v>
      </c>
      <c r="D9" s="64">
        <v>1000</v>
      </c>
      <c r="E9" s="64">
        <v>46</v>
      </c>
      <c r="F9" s="64">
        <v>500</v>
      </c>
      <c r="G9" s="64">
        <v>500</v>
      </c>
      <c r="H9" s="53"/>
    </row>
    <row r="10" spans="1:8" ht="15.6" x14ac:dyDescent="0.3">
      <c r="A10" s="23" t="s">
        <v>11</v>
      </c>
      <c r="B10" s="25">
        <v>500</v>
      </c>
      <c r="C10" s="64">
        <v>171</v>
      </c>
      <c r="D10" s="64">
        <v>500</v>
      </c>
      <c r="E10" s="64">
        <v>145</v>
      </c>
      <c r="F10" s="64">
        <v>500</v>
      </c>
      <c r="G10" s="64">
        <v>500</v>
      </c>
      <c r="H10" s="53"/>
    </row>
    <row r="11" spans="1:8" ht="15.6" x14ac:dyDescent="0.3">
      <c r="A11" s="23" t="s">
        <v>228</v>
      </c>
      <c r="B11" s="25">
        <v>15000</v>
      </c>
      <c r="C11" s="64">
        <v>8869</v>
      </c>
      <c r="D11" s="64">
        <v>15000</v>
      </c>
      <c r="E11" s="64">
        <v>14135</v>
      </c>
      <c r="F11" s="64">
        <v>16000</v>
      </c>
      <c r="G11" s="64">
        <v>15000</v>
      </c>
      <c r="H11" s="53"/>
    </row>
    <row r="12" spans="1:8" ht="52.8" x14ac:dyDescent="0.3">
      <c r="A12" s="23" t="s">
        <v>120</v>
      </c>
      <c r="B12" s="25">
        <v>2500</v>
      </c>
      <c r="C12" s="64">
        <v>2264</v>
      </c>
      <c r="D12" s="64">
        <v>2000</v>
      </c>
      <c r="E12" s="64">
        <v>1343</v>
      </c>
      <c r="F12" s="64">
        <v>2000</v>
      </c>
      <c r="G12" s="64">
        <v>2000</v>
      </c>
      <c r="H12" s="53" t="s">
        <v>227</v>
      </c>
    </row>
    <row r="13" spans="1:8" ht="39.6" x14ac:dyDescent="0.3">
      <c r="A13" s="23" t="s">
        <v>35</v>
      </c>
      <c r="B13" s="25">
        <v>3200</v>
      </c>
      <c r="C13" s="64">
        <v>3165</v>
      </c>
      <c r="D13" s="64">
        <v>1750</v>
      </c>
      <c r="E13" s="64">
        <v>1578</v>
      </c>
      <c r="F13" s="64">
        <v>1750</v>
      </c>
      <c r="G13" s="64">
        <v>3500</v>
      </c>
      <c r="H13" s="53" t="s">
        <v>215</v>
      </c>
    </row>
    <row r="14" spans="1:8" ht="15.6" x14ac:dyDescent="0.3">
      <c r="A14" s="23" t="s">
        <v>36</v>
      </c>
      <c r="B14" s="25">
        <v>7500</v>
      </c>
      <c r="C14" s="64">
        <v>8440</v>
      </c>
      <c r="D14" s="64">
        <v>3000</v>
      </c>
      <c r="E14" s="64">
        <v>2722</v>
      </c>
      <c r="F14" s="64">
        <v>2722</v>
      </c>
      <c r="G14" s="64">
        <v>8000</v>
      </c>
      <c r="H14" s="53" t="s">
        <v>204</v>
      </c>
    </row>
    <row r="15" spans="1:8" s="85" customFormat="1" ht="15.6" x14ac:dyDescent="0.3">
      <c r="A15" s="83" t="s">
        <v>129</v>
      </c>
      <c r="B15" s="64">
        <v>1650</v>
      </c>
      <c r="C15" s="64">
        <v>1700</v>
      </c>
      <c r="D15" s="64">
        <v>1650</v>
      </c>
      <c r="E15" s="64">
        <v>1180</v>
      </c>
      <c r="F15" s="64">
        <v>1650</v>
      </c>
      <c r="G15" s="64">
        <v>1700</v>
      </c>
      <c r="H15" s="84" t="s">
        <v>176</v>
      </c>
    </row>
    <row r="16" spans="1:8" ht="15.6" x14ac:dyDescent="0.3">
      <c r="A16" s="23" t="s">
        <v>77</v>
      </c>
      <c r="B16" s="25">
        <v>0</v>
      </c>
      <c r="C16" s="64">
        <v>0</v>
      </c>
      <c r="D16" s="64">
        <v>20</v>
      </c>
      <c r="E16" s="64">
        <v>20</v>
      </c>
      <c r="F16" s="64">
        <v>20</v>
      </c>
      <c r="G16" s="64">
        <v>0</v>
      </c>
      <c r="H16" s="53" t="s">
        <v>148</v>
      </c>
    </row>
    <row r="17" spans="1:8" ht="15.6" x14ac:dyDescent="0.3">
      <c r="A17" s="23" t="s">
        <v>13</v>
      </c>
      <c r="B17" s="25">
        <v>2600</v>
      </c>
      <c r="C17" s="64">
        <v>3995</v>
      </c>
      <c r="D17" s="64">
        <v>2600</v>
      </c>
      <c r="E17" s="64">
        <v>5698</v>
      </c>
      <c r="F17" s="64">
        <v>6000</v>
      </c>
      <c r="G17" s="64">
        <v>4000</v>
      </c>
      <c r="H17" s="53"/>
    </row>
    <row r="18" spans="1:8" ht="15.6" x14ac:dyDescent="0.3">
      <c r="A18" s="23" t="s">
        <v>14</v>
      </c>
      <c r="B18" s="25">
        <v>1500</v>
      </c>
      <c r="C18" s="64">
        <v>714</v>
      </c>
      <c r="D18" s="64">
        <v>1500</v>
      </c>
      <c r="E18" s="64">
        <v>582</v>
      </c>
      <c r="F18" s="64">
        <v>1500</v>
      </c>
      <c r="G18" s="64">
        <v>1500</v>
      </c>
    </row>
    <row r="19" spans="1:8" ht="26.4" x14ac:dyDescent="0.3">
      <c r="A19" s="23" t="s">
        <v>121</v>
      </c>
      <c r="B19" s="25">
        <v>6000</v>
      </c>
      <c r="C19" s="64">
        <v>6221</v>
      </c>
      <c r="D19" s="64">
        <v>5000</v>
      </c>
      <c r="E19" s="64">
        <v>5780</v>
      </c>
      <c r="F19" s="64">
        <v>6500</v>
      </c>
      <c r="G19" s="64">
        <v>6000</v>
      </c>
      <c r="H19" s="53" t="s">
        <v>206</v>
      </c>
    </row>
    <row r="20" spans="1:8" s="85" customFormat="1" ht="15.6" x14ac:dyDescent="0.3">
      <c r="A20" s="83" t="s">
        <v>15</v>
      </c>
      <c r="B20" s="64">
        <v>19000</v>
      </c>
      <c r="C20" s="64">
        <v>17960</v>
      </c>
      <c r="D20" s="64">
        <v>19750</v>
      </c>
      <c r="E20" s="64">
        <v>15885</v>
      </c>
      <c r="F20" s="64">
        <v>19750</v>
      </c>
      <c r="G20" s="64">
        <v>20500</v>
      </c>
      <c r="H20" s="84" t="s">
        <v>169</v>
      </c>
    </row>
    <row r="21" spans="1:8" ht="15.6" x14ac:dyDescent="0.3">
      <c r="A21" s="23" t="s">
        <v>37</v>
      </c>
      <c r="B21" s="25">
        <v>5000</v>
      </c>
      <c r="C21" s="64">
        <v>0</v>
      </c>
      <c r="D21" s="64">
        <v>5000</v>
      </c>
      <c r="E21" s="64">
        <v>5000</v>
      </c>
      <c r="F21" s="64">
        <v>5000</v>
      </c>
      <c r="G21" s="64">
        <v>5000</v>
      </c>
      <c r="H21" s="53" t="s">
        <v>207</v>
      </c>
    </row>
    <row r="22" spans="1:8" ht="15.6" x14ac:dyDescent="0.3">
      <c r="A22" s="23" t="s">
        <v>16</v>
      </c>
      <c r="B22" s="25">
        <v>7000</v>
      </c>
      <c r="C22" s="64">
        <v>7875</v>
      </c>
      <c r="D22" s="64">
        <v>8000</v>
      </c>
      <c r="E22" s="64">
        <v>8400</v>
      </c>
      <c r="F22" s="64">
        <v>8400</v>
      </c>
      <c r="G22" s="64">
        <v>8925</v>
      </c>
      <c r="H22" s="53" t="s">
        <v>209</v>
      </c>
    </row>
    <row r="23" spans="1:8" ht="15.6" x14ac:dyDescent="0.3">
      <c r="A23" s="23" t="s">
        <v>17</v>
      </c>
      <c r="B23" s="25">
        <v>2300</v>
      </c>
      <c r="C23" s="64">
        <v>2486</v>
      </c>
      <c r="D23" s="64">
        <v>2500</v>
      </c>
      <c r="E23" s="64">
        <v>2482</v>
      </c>
      <c r="F23" s="64">
        <v>2482</v>
      </c>
      <c r="G23" s="64">
        <v>4000</v>
      </c>
      <c r="H23" s="53" t="s">
        <v>211</v>
      </c>
    </row>
    <row r="24" spans="1:8" ht="26.4" x14ac:dyDescent="0.3">
      <c r="A24" s="23" t="s">
        <v>122</v>
      </c>
      <c r="B24" s="25">
        <v>1500</v>
      </c>
      <c r="C24" s="64">
        <v>3518</v>
      </c>
      <c r="D24" s="64">
        <v>2000</v>
      </c>
      <c r="E24" s="64">
        <v>1750</v>
      </c>
      <c r="F24" s="64">
        <v>2000</v>
      </c>
      <c r="G24" s="64">
        <v>2000</v>
      </c>
      <c r="H24" s="53" t="s">
        <v>208</v>
      </c>
    </row>
    <row r="25" spans="1:8" ht="17.25" customHeight="1" x14ac:dyDescent="0.3">
      <c r="A25" s="23" t="s">
        <v>18</v>
      </c>
      <c r="B25" s="25">
        <v>1700</v>
      </c>
      <c r="C25" s="64">
        <v>1838</v>
      </c>
      <c r="D25" s="64">
        <v>1700</v>
      </c>
      <c r="E25" s="64">
        <v>1181</v>
      </c>
      <c r="F25" s="64">
        <v>1700</v>
      </c>
      <c r="G25" s="64">
        <v>1900</v>
      </c>
      <c r="H25" s="53"/>
    </row>
    <row r="26" spans="1:8" ht="15.6" x14ac:dyDescent="0.3">
      <c r="A26" s="23" t="s">
        <v>19</v>
      </c>
      <c r="B26" s="98"/>
      <c r="C26" s="98"/>
      <c r="D26" s="98"/>
      <c r="E26" s="98"/>
      <c r="F26" s="98"/>
      <c r="G26" s="98"/>
      <c r="H26" s="53"/>
    </row>
    <row r="27" spans="1:8" ht="26.4" x14ac:dyDescent="0.3">
      <c r="A27" s="23" t="s">
        <v>60</v>
      </c>
      <c r="B27" s="25">
        <v>5000</v>
      </c>
      <c r="C27" s="64">
        <v>5915</v>
      </c>
      <c r="D27" s="64">
        <v>2500</v>
      </c>
      <c r="E27" s="64">
        <v>2801</v>
      </c>
      <c r="F27" s="64">
        <v>2801</v>
      </c>
      <c r="G27" s="64">
        <v>5000</v>
      </c>
      <c r="H27" s="53" t="s">
        <v>187</v>
      </c>
    </row>
    <row r="28" spans="1:8" ht="15.6" x14ac:dyDescent="0.3">
      <c r="A28" s="23" t="s">
        <v>66</v>
      </c>
      <c r="B28" s="25">
        <v>500</v>
      </c>
      <c r="C28" s="64">
        <v>677</v>
      </c>
      <c r="D28" s="64">
        <v>500</v>
      </c>
      <c r="E28" s="64">
        <v>645</v>
      </c>
      <c r="F28" s="64">
        <v>645</v>
      </c>
      <c r="G28" s="64">
        <v>500</v>
      </c>
      <c r="H28" s="53" t="s">
        <v>229</v>
      </c>
    </row>
    <row r="29" spans="1:8" ht="15.6" x14ac:dyDescent="0.3">
      <c r="A29" s="23" t="s">
        <v>38</v>
      </c>
      <c r="B29" s="25">
        <v>6500</v>
      </c>
      <c r="C29" s="64">
        <v>4873</v>
      </c>
      <c r="D29" s="64">
        <v>6500</v>
      </c>
      <c r="E29" s="64">
        <v>3160</v>
      </c>
      <c r="F29" s="64">
        <v>5000</v>
      </c>
      <c r="G29" s="64">
        <v>6500</v>
      </c>
      <c r="H29" s="53"/>
    </row>
    <row r="30" spans="1:8" ht="15.6" x14ac:dyDescent="0.3">
      <c r="A30" s="23" t="s">
        <v>39</v>
      </c>
      <c r="B30" s="25">
        <v>7000</v>
      </c>
      <c r="C30" s="64">
        <v>19248</v>
      </c>
      <c r="D30" s="64">
        <v>10000</v>
      </c>
      <c r="E30" s="64">
        <v>10176</v>
      </c>
      <c r="F30" s="64">
        <v>10176</v>
      </c>
      <c r="G30" s="64">
        <v>8000</v>
      </c>
      <c r="H30" s="54" t="s">
        <v>194</v>
      </c>
    </row>
    <row r="31" spans="1:8" ht="26.4" x14ac:dyDescent="0.3">
      <c r="A31" s="23" t="s">
        <v>55</v>
      </c>
      <c r="B31" s="25">
        <v>25000</v>
      </c>
      <c r="C31" s="64">
        <v>63047</v>
      </c>
      <c r="D31" s="64">
        <v>45000</v>
      </c>
      <c r="E31" s="64">
        <v>35199</v>
      </c>
      <c r="F31" s="64">
        <v>45000</v>
      </c>
      <c r="G31" s="64">
        <v>50000</v>
      </c>
      <c r="H31" s="53" t="s">
        <v>177</v>
      </c>
    </row>
    <row r="32" spans="1:8" ht="15.6" x14ac:dyDescent="0.3">
      <c r="A32" s="23" t="s">
        <v>26</v>
      </c>
      <c r="B32" s="98"/>
      <c r="C32" s="98"/>
      <c r="D32" s="98"/>
      <c r="E32" s="98"/>
      <c r="F32" s="98"/>
      <c r="G32" s="98"/>
      <c r="H32" s="53"/>
    </row>
    <row r="33" spans="1:8" ht="15.6" x14ac:dyDescent="0.3">
      <c r="A33" s="63" t="s">
        <v>152</v>
      </c>
      <c r="B33" s="25">
        <v>19000</v>
      </c>
      <c r="C33" s="64">
        <v>12582</v>
      </c>
      <c r="D33" s="64">
        <v>17000</v>
      </c>
      <c r="E33" s="64">
        <v>13448</v>
      </c>
      <c r="F33" s="64">
        <v>15000</v>
      </c>
      <c r="G33" s="64">
        <v>17000</v>
      </c>
      <c r="H33" s="53" t="s">
        <v>170</v>
      </c>
    </row>
    <row r="34" spans="1:8" ht="16.5" customHeight="1" x14ac:dyDescent="0.3">
      <c r="A34" s="23" t="s">
        <v>20</v>
      </c>
      <c r="B34" s="102"/>
      <c r="C34" s="102"/>
      <c r="D34" s="102"/>
      <c r="E34" s="102"/>
      <c r="F34" s="102"/>
      <c r="G34" s="102"/>
    </row>
    <row r="35" spans="1:8" s="52" customFormat="1" ht="25.2" customHeight="1" x14ac:dyDescent="0.3">
      <c r="A35" s="87" t="s">
        <v>140</v>
      </c>
      <c r="B35" s="44">
        <v>13195</v>
      </c>
      <c r="C35" s="64">
        <v>12768</v>
      </c>
      <c r="D35" s="64">
        <v>13590</v>
      </c>
      <c r="E35" s="64">
        <v>15720</v>
      </c>
      <c r="F35" s="64">
        <v>15720</v>
      </c>
      <c r="G35" s="64">
        <v>16000</v>
      </c>
      <c r="H35" s="97" t="s">
        <v>186</v>
      </c>
    </row>
    <row r="36" spans="1:8" s="85" customFormat="1" ht="16.5" customHeight="1" x14ac:dyDescent="0.3">
      <c r="A36" s="83" t="s">
        <v>141</v>
      </c>
      <c r="B36" s="64">
        <v>4600</v>
      </c>
      <c r="C36" s="64">
        <v>3344</v>
      </c>
      <c r="D36" s="64">
        <v>3444</v>
      </c>
      <c r="E36" s="64">
        <v>3181</v>
      </c>
      <c r="F36" s="64">
        <v>3181</v>
      </c>
      <c r="G36" s="64">
        <v>3500</v>
      </c>
      <c r="H36" s="84" t="s">
        <v>178</v>
      </c>
    </row>
    <row r="37" spans="1:8" ht="16.5" customHeight="1" x14ac:dyDescent="0.3">
      <c r="A37" s="23" t="s">
        <v>142</v>
      </c>
      <c r="B37" s="25">
        <v>1900</v>
      </c>
      <c r="C37" s="64"/>
      <c r="D37" s="64">
        <v>1900</v>
      </c>
      <c r="E37" s="64">
        <v>0</v>
      </c>
      <c r="F37" s="64">
        <v>0</v>
      </c>
      <c r="G37" s="64">
        <v>1900</v>
      </c>
      <c r="H37" s="53"/>
    </row>
    <row r="38" spans="1:8" ht="15.6" x14ac:dyDescent="0.3">
      <c r="A38" s="23" t="s">
        <v>21</v>
      </c>
      <c r="B38" s="25">
        <v>50</v>
      </c>
      <c r="C38" s="64">
        <v>0</v>
      </c>
      <c r="D38" s="64">
        <v>50</v>
      </c>
      <c r="E38" s="64">
        <v>0</v>
      </c>
      <c r="F38" s="64">
        <v>0</v>
      </c>
      <c r="G38" s="64">
        <v>50</v>
      </c>
      <c r="H38" s="53"/>
    </row>
    <row r="39" spans="1:8" ht="15.6" x14ac:dyDescent="0.3">
      <c r="A39" s="23" t="s">
        <v>22</v>
      </c>
      <c r="B39" s="25">
        <v>20</v>
      </c>
      <c r="C39" s="64">
        <v>0</v>
      </c>
      <c r="D39" s="64">
        <v>20</v>
      </c>
      <c r="E39" s="64">
        <v>0</v>
      </c>
      <c r="F39" s="64">
        <v>0</v>
      </c>
      <c r="G39" s="64">
        <v>20</v>
      </c>
      <c r="H39" s="53"/>
    </row>
    <row r="40" spans="1:8" ht="39.6" x14ac:dyDescent="0.3">
      <c r="A40" s="23" t="s">
        <v>161</v>
      </c>
      <c r="B40" s="44">
        <v>3625</v>
      </c>
      <c r="C40" s="64">
        <v>3962</v>
      </c>
      <c r="D40" s="64">
        <v>3760</v>
      </c>
      <c r="E40" s="64">
        <v>2892</v>
      </c>
      <c r="F40" s="64">
        <v>3760</v>
      </c>
      <c r="G40" s="64">
        <v>3900</v>
      </c>
      <c r="H40" s="53" t="s">
        <v>212</v>
      </c>
    </row>
    <row r="41" spans="1:8" s="85" customFormat="1" ht="15.6" x14ac:dyDescent="0.3">
      <c r="A41" s="83" t="s">
        <v>33</v>
      </c>
      <c r="B41" s="64">
        <v>9000</v>
      </c>
      <c r="C41" s="64">
        <v>8573</v>
      </c>
      <c r="D41" s="64">
        <v>9200</v>
      </c>
      <c r="E41" s="64">
        <v>6482</v>
      </c>
      <c r="F41" s="64">
        <v>8500</v>
      </c>
      <c r="G41" s="64">
        <v>10000</v>
      </c>
      <c r="H41" s="84"/>
    </row>
    <row r="42" spans="1:8" ht="15.6" x14ac:dyDescent="0.3">
      <c r="A42" s="23" t="s">
        <v>230</v>
      </c>
      <c r="B42" s="25">
        <v>4550</v>
      </c>
      <c r="C42" s="64">
        <v>4678</v>
      </c>
      <c r="D42" s="64">
        <v>10000</v>
      </c>
      <c r="E42" s="64">
        <v>9642</v>
      </c>
      <c r="F42" s="64">
        <v>9642</v>
      </c>
      <c r="G42" s="64">
        <v>10000</v>
      </c>
      <c r="H42" t="s">
        <v>231</v>
      </c>
    </row>
    <row r="43" spans="1:8" ht="26.4" x14ac:dyDescent="0.3">
      <c r="A43" s="23" t="s">
        <v>222</v>
      </c>
      <c r="B43" s="25"/>
      <c r="C43" s="64"/>
      <c r="D43" s="64"/>
      <c r="E43" s="64"/>
      <c r="F43" s="64"/>
      <c r="G43" s="64">
        <v>15000</v>
      </c>
      <c r="H43" s="101" t="s">
        <v>232</v>
      </c>
    </row>
    <row r="44" spans="1:8" ht="15.6" x14ac:dyDescent="0.3">
      <c r="A44" s="23" t="s">
        <v>224</v>
      </c>
      <c r="B44" s="25"/>
      <c r="C44" s="64"/>
      <c r="D44" s="64"/>
      <c r="E44" s="64"/>
      <c r="F44" s="64"/>
      <c r="G44" s="64">
        <v>20000</v>
      </c>
      <c r="H44" s="101" t="s">
        <v>233</v>
      </c>
    </row>
    <row r="45" spans="1:8" ht="15.6" x14ac:dyDescent="0.3">
      <c r="A45" s="23" t="s">
        <v>131</v>
      </c>
      <c r="B45" s="25">
        <v>100</v>
      </c>
      <c r="C45" s="64">
        <v>0</v>
      </c>
      <c r="D45" s="64">
        <v>100</v>
      </c>
      <c r="E45" s="64">
        <v>0</v>
      </c>
      <c r="F45" s="64">
        <v>0</v>
      </c>
      <c r="G45" s="64">
        <v>100</v>
      </c>
      <c r="H45" s="53"/>
    </row>
    <row r="46" spans="1:8" ht="15.6" x14ac:dyDescent="0.3">
      <c r="A46" s="23"/>
      <c r="B46" s="48">
        <f t="shared" ref="B46:G46" si="0">SUM(B5:B45)</f>
        <v>263190</v>
      </c>
      <c r="C46" s="48">
        <f t="shared" si="0"/>
        <v>279816</v>
      </c>
      <c r="D46" s="48">
        <f t="shared" si="0"/>
        <v>283734</v>
      </c>
      <c r="E46" s="48">
        <f t="shared" si="0"/>
        <v>222894</v>
      </c>
      <c r="F46" s="48">
        <f t="shared" si="0"/>
        <v>285099</v>
      </c>
      <c r="G46" s="48">
        <f t="shared" si="0"/>
        <v>343995</v>
      </c>
      <c r="H46" s="53"/>
    </row>
    <row r="47" spans="1:8" ht="15.6" x14ac:dyDescent="0.3">
      <c r="A47" s="114" t="s">
        <v>54</v>
      </c>
      <c r="B47" s="24"/>
      <c r="C47" s="24"/>
      <c r="D47" s="24"/>
      <c r="E47" s="24"/>
      <c r="F47" s="24"/>
      <c r="G47" s="24"/>
      <c r="H47" s="72"/>
    </row>
    <row r="48" spans="1:8" ht="26.4" x14ac:dyDescent="0.3">
      <c r="A48" s="23" t="s">
        <v>23</v>
      </c>
      <c r="B48" s="25">
        <v>356020</v>
      </c>
      <c r="C48" s="64">
        <v>356020</v>
      </c>
      <c r="D48" s="64">
        <v>366702</v>
      </c>
      <c r="E48" s="64">
        <v>366702</v>
      </c>
      <c r="F48" s="64">
        <v>366702</v>
      </c>
      <c r="G48" s="64">
        <v>377703</v>
      </c>
      <c r="H48" s="53" t="s">
        <v>183</v>
      </c>
    </row>
    <row r="49" spans="1:8" ht="14.4" customHeight="1" x14ac:dyDescent="0.3">
      <c r="A49" s="23" t="s">
        <v>78</v>
      </c>
      <c r="B49" s="25">
        <v>3740</v>
      </c>
      <c r="C49" s="64">
        <v>880</v>
      </c>
      <c r="D49" s="64">
        <v>3200</v>
      </c>
      <c r="E49" s="64">
        <v>520</v>
      </c>
      <c r="F49" s="64">
        <v>3200</v>
      </c>
      <c r="G49" s="64">
        <v>3200</v>
      </c>
      <c r="H49" s="53" t="s">
        <v>139</v>
      </c>
    </row>
    <row r="50" spans="1:8" ht="15" customHeight="1" x14ac:dyDescent="0.3">
      <c r="A50" s="23" t="s">
        <v>96</v>
      </c>
      <c r="B50" s="25">
        <v>4500</v>
      </c>
      <c r="C50" s="64">
        <v>2295</v>
      </c>
      <c r="D50" s="64">
        <v>4500</v>
      </c>
      <c r="E50" s="64">
        <v>1215</v>
      </c>
      <c r="F50" s="64">
        <v>4500</v>
      </c>
      <c r="G50" s="64">
        <v>4500</v>
      </c>
      <c r="H50" s="53" t="s">
        <v>139</v>
      </c>
    </row>
    <row r="51" spans="1:8" ht="15.6" x14ac:dyDescent="0.3">
      <c r="A51" s="23" t="s">
        <v>97</v>
      </c>
      <c r="B51" s="25">
        <v>2400</v>
      </c>
      <c r="C51" s="64">
        <v>2400</v>
      </c>
      <c r="D51" s="64">
        <v>2700</v>
      </c>
      <c r="E51" s="64">
        <v>0</v>
      </c>
      <c r="F51" s="64">
        <v>2700</v>
      </c>
      <c r="G51" s="64">
        <v>4800</v>
      </c>
      <c r="H51" s="53" t="s">
        <v>139</v>
      </c>
    </row>
    <row r="52" spans="1:8" ht="15.6" x14ac:dyDescent="0.3">
      <c r="A52" s="23" t="s">
        <v>79</v>
      </c>
      <c r="B52" s="25">
        <v>6200</v>
      </c>
      <c r="C52" s="64">
        <v>4356</v>
      </c>
      <c r="D52" s="64">
        <v>6200</v>
      </c>
      <c r="E52" s="64">
        <v>1355</v>
      </c>
      <c r="F52" s="64">
        <v>6200</v>
      </c>
      <c r="G52" s="64">
        <v>6200</v>
      </c>
      <c r="H52" s="53" t="s">
        <v>139</v>
      </c>
    </row>
    <row r="53" spans="1:8" ht="15.6" x14ac:dyDescent="0.3">
      <c r="A53" s="23" t="s">
        <v>29</v>
      </c>
      <c r="B53" s="98"/>
      <c r="C53" s="98"/>
      <c r="D53" s="98"/>
      <c r="E53" s="98"/>
      <c r="F53" s="98"/>
      <c r="G53" s="98"/>
      <c r="H53" s="99"/>
    </row>
    <row r="54" spans="1:8" ht="15.6" x14ac:dyDescent="0.3">
      <c r="A54" s="23" t="s">
        <v>114</v>
      </c>
      <c r="B54" s="25">
        <v>1500</v>
      </c>
      <c r="C54" s="64">
        <v>1235</v>
      </c>
      <c r="D54" s="64">
        <v>1400</v>
      </c>
      <c r="E54" s="64">
        <v>905</v>
      </c>
      <c r="F54" s="64">
        <v>1200</v>
      </c>
      <c r="G54" s="64">
        <v>1200</v>
      </c>
      <c r="H54" s="53"/>
    </row>
    <row r="55" spans="1:8" ht="15.6" x14ac:dyDescent="0.3">
      <c r="A55" s="23" t="s">
        <v>115</v>
      </c>
      <c r="B55" s="25">
        <v>2000</v>
      </c>
      <c r="C55" s="64">
        <v>2000</v>
      </c>
      <c r="D55" s="64">
        <v>2000</v>
      </c>
      <c r="E55" s="64">
        <v>2000</v>
      </c>
      <c r="F55" s="64">
        <v>2000</v>
      </c>
      <c r="G55" s="64">
        <v>2000</v>
      </c>
      <c r="H55" s="53" t="s">
        <v>156</v>
      </c>
    </row>
    <row r="56" spans="1:8" ht="15.6" x14ac:dyDescent="0.3">
      <c r="A56" s="23"/>
      <c r="B56" s="48">
        <f t="shared" ref="B56:G56" si="1">SUM(B48:B55)</f>
        <v>376360</v>
      </c>
      <c r="C56" s="48">
        <f t="shared" si="1"/>
        <v>369186</v>
      </c>
      <c r="D56" s="48">
        <f t="shared" si="1"/>
        <v>386702</v>
      </c>
      <c r="E56" s="48">
        <f t="shared" si="1"/>
        <v>372697</v>
      </c>
      <c r="F56" s="48">
        <f t="shared" si="1"/>
        <v>386502</v>
      </c>
      <c r="G56" s="48">
        <f t="shared" si="1"/>
        <v>399603</v>
      </c>
      <c r="H56" s="115"/>
    </row>
    <row r="57" spans="1:8" ht="15.75" customHeight="1" x14ac:dyDescent="0.3">
      <c r="A57" s="3" t="s">
        <v>56</v>
      </c>
      <c r="B57" s="24"/>
      <c r="C57" s="24"/>
      <c r="D57" s="24"/>
      <c r="E57" s="24"/>
      <c r="F57" s="24"/>
      <c r="G57" s="24"/>
      <c r="H57" s="72"/>
    </row>
    <row r="58" spans="1:8" ht="15.6" x14ac:dyDescent="0.3">
      <c r="A58" s="23" t="s">
        <v>24</v>
      </c>
      <c r="B58" s="24"/>
      <c r="C58" s="24"/>
      <c r="D58" s="24"/>
      <c r="E58" s="24"/>
      <c r="F58" s="24"/>
      <c r="G58" s="24"/>
      <c r="H58" s="72"/>
    </row>
    <row r="59" spans="1:8" s="85" customFormat="1" ht="15.6" x14ac:dyDescent="0.3">
      <c r="A59" s="83" t="s">
        <v>40</v>
      </c>
      <c r="B59" s="64">
        <v>24000</v>
      </c>
      <c r="C59" s="64">
        <v>19062</v>
      </c>
      <c r="D59" s="64">
        <v>8000</v>
      </c>
      <c r="E59" s="64">
        <v>11201</v>
      </c>
      <c r="F59" s="64">
        <v>11201</v>
      </c>
      <c r="G59" s="64">
        <v>22000</v>
      </c>
      <c r="H59" s="84" t="s">
        <v>210</v>
      </c>
    </row>
    <row r="60" spans="1:8" s="85" customFormat="1" ht="26.4" x14ac:dyDescent="0.3">
      <c r="A60" s="83" t="s">
        <v>124</v>
      </c>
      <c r="B60" s="64">
        <v>36000</v>
      </c>
      <c r="C60" s="64">
        <v>76406</v>
      </c>
      <c r="D60" s="64">
        <v>36000</v>
      </c>
      <c r="E60" s="64">
        <v>-34243</v>
      </c>
      <c r="F60" s="64">
        <v>-34243</v>
      </c>
      <c r="G60" s="64">
        <v>36000</v>
      </c>
      <c r="H60" s="84" t="s">
        <v>234</v>
      </c>
    </row>
    <row r="61" spans="1:8" ht="15.6" x14ac:dyDescent="0.3">
      <c r="A61" s="23" t="s">
        <v>41</v>
      </c>
      <c r="B61" s="25">
        <v>1000</v>
      </c>
      <c r="C61" s="64">
        <v>1872</v>
      </c>
      <c r="D61" s="64">
        <v>1500</v>
      </c>
      <c r="E61" s="64">
        <v>2151</v>
      </c>
      <c r="F61" s="64">
        <v>2500</v>
      </c>
      <c r="G61" s="64">
        <v>2500</v>
      </c>
      <c r="H61" s="53"/>
    </row>
    <row r="62" spans="1:8" ht="15.6" x14ac:dyDescent="0.3">
      <c r="A62" s="23" t="s">
        <v>27</v>
      </c>
      <c r="B62" s="25">
        <v>275000</v>
      </c>
      <c r="C62" s="64">
        <v>146441</v>
      </c>
      <c r="D62" s="64">
        <v>300000</v>
      </c>
      <c r="E62" s="64">
        <v>301646.52</v>
      </c>
      <c r="F62" s="64">
        <v>325000</v>
      </c>
      <c r="G62" s="64">
        <v>400000</v>
      </c>
      <c r="H62" s="53" t="s">
        <v>195</v>
      </c>
    </row>
    <row r="63" spans="1:8" ht="18" customHeight="1" x14ac:dyDescent="0.3">
      <c r="A63" s="23" t="s">
        <v>130</v>
      </c>
      <c r="B63" s="25">
        <v>2500</v>
      </c>
      <c r="C63" s="64">
        <v>6205</v>
      </c>
      <c r="D63" s="64">
        <v>3000</v>
      </c>
      <c r="E63" s="64">
        <v>6099</v>
      </c>
      <c r="F63" s="64">
        <v>6000</v>
      </c>
      <c r="G63" s="64">
        <v>6000</v>
      </c>
      <c r="H63" s="53" t="s">
        <v>158</v>
      </c>
    </row>
    <row r="64" spans="1:8" ht="15.6" x14ac:dyDescent="0.3">
      <c r="A64" s="23" t="s">
        <v>25</v>
      </c>
      <c r="B64" s="25">
        <v>130000</v>
      </c>
      <c r="C64" s="64">
        <v>55377</v>
      </c>
      <c r="D64" s="64">
        <v>130000</v>
      </c>
      <c r="E64" s="64">
        <v>58493</v>
      </c>
      <c r="F64" s="64">
        <v>90000</v>
      </c>
      <c r="G64" s="64">
        <v>100000</v>
      </c>
      <c r="H64" s="53"/>
    </row>
    <row r="65" spans="1:8" ht="15.6" x14ac:dyDescent="0.3">
      <c r="A65" s="28" t="s">
        <v>127</v>
      </c>
      <c r="B65" s="25">
        <v>10000</v>
      </c>
      <c r="C65" s="64">
        <v>5806</v>
      </c>
      <c r="D65" s="64">
        <v>10000</v>
      </c>
      <c r="E65" s="64">
        <v>0</v>
      </c>
      <c r="F65" s="64">
        <v>8000</v>
      </c>
      <c r="G65" s="64">
        <v>8000</v>
      </c>
      <c r="H65" s="53"/>
    </row>
    <row r="66" spans="1:8" s="52" customFormat="1" ht="15.6" x14ac:dyDescent="0.3">
      <c r="A66" s="87" t="s">
        <v>101</v>
      </c>
      <c r="B66" s="44">
        <v>500</v>
      </c>
      <c r="C66" s="64">
        <v>0</v>
      </c>
      <c r="D66" s="64">
        <v>500</v>
      </c>
      <c r="E66" s="64">
        <v>0</v>
      </c>
      <c r="F66" s="64">
        <v>0</v>
      </c>
      <c r="G66" s="64">
        <v>0</v>
      </c>
      <c r="H66" s="88">
        <v>0</v>
      </c>
    </row>
    <row r="67" spans="1:8" ht="15.6" x14ac:dyDescent="0.3">
      <c r="A67" s="23" t="s">
        <v>93</v>
      </c>
      <c r="B67" s="25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53"/>
    </row>
    <row r="68" spans="1:8" ht="15.6" x14ac:dyDescent="0.3">
      <c r="A68" s="23" t="s">
        <v>80</v>
      </c>
      <c r="B68" s="25">
        <v>7200</v>
      </c>
      <c r="C68" s="64">
        <v>5028</v>
      </c>
      <c r="D68" s="64">
        <v>7200</v>
      </c>
      <c r="E68" s="64">
        <v>5420</v>
      </c>
      <c r="F68" s="64">
        <v>7200</v>
      </c>
      <c r="G68" s="64">
        <v>7200</v>
      </c>
      <c r="H68" s="53"/>
    </row>
    <row r="69" spans="1:8" ht="15.6" x14ac:dyDescent="0.3">
      <c r="A69" s="23" t="s">
        <v>159</v>
      </c>
      <c r="B69" s="25">
        <v>500</v>
      </c>
      <c r="C69" s="64">
        <v>0</v>
      </c>
      <c r="D69" s="64">
        <v>500</v>
      </c>
      <c r="E69" s="64">
        <v>0</v>
      </c>
      <c r="F69" s="64">
        <v>0</v>
      </c>
      <c r="G69" s="64">
        <v>500</v>
      </c>
      <c r="H69" s="53"/>
    </row>
    <row r="70" spans="1:8" ht="15.6" x14ac:dyDescent="0.3">
      <c r="A70" s="23" t="s">
        <v>28</v>
      </c>
      <c r="B70" s="25">
        <v>250</v>
      </c>
      <c r="C70" s="64">
        <v>32</v>
      </c>
      <c r="D70" s="64">
        <v>250</v>
      </c>
      <c r="E70" s="64">
        <v>172</v>
      </c>
      <c r="F70" s="64">
        <v>172</v>
      </c>
      <c r="G70" s="64">
        <v>250</v>
      </c>
      <c r="H70" s="53"/>
    </row>
    <row r="71" spans="1:8" ht="15.6" x14ac:dyDescent="0.3">
      <c r="A71" s="23" t="s">
        <v>30</v>
      </c>
      <c r="B71" s="25">
        <v>500</v>
      </c>
      <c r="C71" s="64">
        <v>0</v>
      </c>
      <c r="D71" s="64">
        <v>500</v>
      </c>
      <c r="E71" s="64">
        <v>0</v>
      </c>
      <c r="F71" s="64">
        <v>0</v>
      </c>
      <c r="G71" s="64">
        <v>500</v>
      </c>
      <c r="H71" s="53"/>
    </row>
    <row r="72" spans="1:8" ht="15.6" x14ac:dyDescent="0.3">
      <c r="A72" s="23"/>
      <c r="B72" s="48">
        <f t="shared" ref="B72:G72" si="2">SUM(B58:B71)</f>
        <v>487450</v>
      </c>
      <c r="C72" s="48">
        <f t="shared" si="2"/>
        <v>316229</v>
      </c>
      <c r="D72" s="48">
        <f t="shared" si="2"/>
        <v>497450</v>
      </c>
      <c r="E72" s="48">
        <f t="shared" si="2"/>
        <v>350939.52</v>
      </c>
      <c r="F72" s="48">
        <f t="shared" si="2"/>
        <v>415830</v>
      </c>
      <c r="G72" s="48">
        <f t="shared" si="2"/>
        <v>582950</v>
      </c>
      <c r="H72" s="53"/>
    </row>
    <row r="73" spans="1:8" ht="15.6" x14ac:dyDescent="0.3">
      <c r="A73" s="27" t="s">
        <v>76</v>
      </c>
      <c r="B73" s="24"/>
      <c r="C73" s="24"/>
      <c r="D73" s="24"/>
      <c r="E73" s="24"/>
      <c r="F73" s="24"/>
      <c r="G73" s="24"/>
      <c r="H73" s="72"/>
    </row>
    <row r="74" spans="1:8" ht="39.6" x14ac:dyDescent="0.3">
      <c r="A74" s="23" t="s">
        <v>31</v>
      </c>
      <c r="B74" s="25">
        <v>1000</v>
      </c>
      <c r="C74" s="64">
        <v>704</v>
      </c>
      <c r="D74" s="64">
        <v>750</v>
      </c>
      <c r="E74" s="64">
        <v>887</v>
      </c>
      <c r="F74" s="64">
        <v>900</v>
      </c>
      <c r="G74" s="64">
        <v>1000</v>
      </c>
      <c r="H74" s="53" t="s">
        <v>168</v>
      </c>
    </row>
    <row r="75" spans="1:8" ht="15.6" x14ac:dyDescent="0.3">
      <c r="A75" s="23" t="s">
        <v>84</v>
      </c>
      <c r="B75" s="25">
        <v>1600</v>
      </c>
      <c r="C75" s="64">
        <v>1687</v>
      </c>
      <c r="D75" s="64">
        <v>1600</v>
      </c>
      <c r="E75" s="64">
        <v>1174</v>
      </c>
      <c r="F75" s="64">
        <v>1600</v>
      </c>
      <c r="G75" s="64">
        <v>1800</v>
      </c>
      <c r="H75" s="53" t="s">
        <v>157</v>
      </c>
    </row>
    <row r="76" spans="1:8" ht="15.6" x14ac:dyDescent="0.3">
      <c r="A76" s="23" t="s">
        <v>32</v>
      </c>
      <c r="B76" s="24"/>
      <c r="C76" s="24"/>
      <c r="D76" s="24"/>
      <c r="E76" s="24"/>
      <c r="F76" s="24"/>
      <c r="G76" s="24"/>
      <c r="H76" s="72"/>
    </row>
    <row r="77" spans="1:8" ht="15.6" x14ac:dyDescent="0.3">
      <c r="A77" s="23" t="s">
        <v>42</v>
      </c>
      <c r="B77" s="25">
        <v>1000</v>
      </c>
      <c r="C77" s="64">
        <v>0</v>
      </c>
      <c r="D77" s="64">
        <v>100</v>
      </c>
      <c r="E77" s="64">
        <v>0</v>
      </c>
      <c r="F77" s="64">
        <v>0</v>
      </c>
      <c r="G77" s="64">
        <v>0</v>
      </c>
      <c r="H77" s="53" t="s">
        <v>138</v>
      </c>
    </row>
    <row r="78" spans="1:8" ht="15" customHeight="1" x14ac:dyDescent="0.3">
      <c r="A78" s="23" t="s">
        <v>43</v>
      </c>
      <c r="B78" s="25">
        <v>3000</v>
      </c>
      <c r="C78" s="64">
        <v>9538</v>
      </c>
      <c r="D78" s="64">
        <v>2500</v>
      </c>
      <c r="E78" s="64">
        <v>1447</v>
      </c>
      <c r="F78" s="64">
        <v>2500</v>
      </c>
      <c r="G78" s="64">
        <v>11500</v>
      </c>
      <c r="H78" s="53" t="s">
        <v>235</v>
      </c>
    </row>
    <row r="79" spans="1:8" ht="15.6" x14ac:dyDescent="0.3">
      <c r="A79" s="23" t="s">
        <v>44</v>
      </c>
      <c r="B79" s="25">
        <v>2500</v>
      </c>
      <c r="C79" s="64">
        <v>2419</v>
      </c>
      <c r="D79" s="64">
        <v>2000</v>
      </c>
      <c r="E79" s="64">
        <v>3923</v>
      </c>
      <c r="F79" s="64">
        <v>4000</v>
      </c>
      <c r="G79" s="64">
        <v>3000</v>
      </c>
      <c r="H79" s="53" t="s">
        <v>138</v>
      </c>
    </row>
    <row r="80" spans="1:8" ht="15.6" x14ac:dyDescent="0.3">
      <c r="A80" s="23" t="s">
        <v>45</v>
      </c>
      <c r="B80" s="25">
        <v>1700</v>
      </c>
      <c r="C80" s="64">
        <v>1113</v>
      </c>
      <c r="D80" s="64">
        <v>1200</v>
      </c>
      <c r="E80" s="64">
        <v>1637</v>
      </c>
      <c r="F80" s="64">
        <v>1700</v>
      </c>
      <c r="G80" s="64">
        <v>1700</v>
      </c>
      <c r="H80" s="53" t="s">
        <v>138</v>
      </c>
    </row>
    <row r="81" spans="1:8" ht="26.4" x14ac:dyDescent="0.3">
      <c r="A81" s="23" t="s">
        <v>128</v>
      </c>
      <c r="B81" s="25">
        <v>4250</v>
      </c>
      <c r="C81" s="64">
        <v>7856</v>
      </c>
      <c r="D81" s="64">
        <v>4225</v>
      </c>
      <c r="E81" s="64">
        <v>0</v>
      </c>
      <c r="F81" s="64">
        <v>4225</v>
      </c>
      <c r="G81" s="64">
        <v>4300</v>
      </c>
      <c r="H81" s="53" t="s">
        <v>171</v>
      </c>
    </row>
    <row r="82" spans="1:8" ht="15.6" x14ac:dyDescent="0.3">
      <c r="A82" s="23" t="s">
        <v>95</v>
      </c>
      <c r="B82" s="25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53" t="s">
        <v>138</v>
      </c>
    </row>
    <row r="83" spans="1:8" ht="15.6" x14ac:dyDescent="0.3">
      <c r="A83" s="23" t="s">
        <v>81</v>
      </c>
      <c r="B83" s="25">
        <v>1200</v>
      </c>
      <c r="C83" s="64">
        <v>1031</v>
      </c>
      <c r="D83" s="64">
        <v>900</v>
      </c>
      <c r="E83" s="64">
        <v>1727</v>
      </c>
      <c r="F83" s="64">
        <v>1750</v>
      </c>
      <c r="G83" s="64">
        <v>1900</v>
      </c>
      <c r="H83" s="53" t="s">
        <v>138</v>
      </c>
    </row>
    <row r="84" spans="1:8" ht="17.25" customHeight="1" x14ac:dyDescent="0.3">
      <c r="A84" s="29" t="s">
        <v>73</v>
      </c>
      <c r="B84" s="24"/>
      <c r="C84" s="24"/>
      <c r="D84" s="24"/>
      <c r="E84" s="24"/>
      <c r="F84" s="24"/>
      <c r="G84" s="24"/>
      <c r="H84" s="72"/>
    </row>
    <row r="85" spans="1:8" ht="16.5" customHeight="1" x14ac:dyDescent="0.3">
      <c r="A85" s="23" t="s">
        <v>61</v>
      </c>
      <c r="B85" s="25">
        <v>3000</v>
      </c>
      <c r="C85" s="64">
        <v>0</v>
      </c>
      <c r="D85" s="64">
        <v>3000</v>
      </c>
      <c r="E85" s="64">
        <v>2900</v>
      </c>
      <c r="F85" s="64">
        <v>2900</v>
      </c>
      <c r="G85" s="64">
        <v>3000</v>
      </c>
      <c r="H85" s="53" t="s">
        <v>137</v>
      </c>
    </row>
    <row r="86" spans="1:8" ht="15" customHeight="1" x14ac:dyDescent="0.3">
      <c r="A86" s="23" t="s">
        <v>74</v>
      </c>
      <c r="B86" s="25">
        <v>5200</v>
      </c>
      <c r="C86" s="64">
        <v>2852</v>
      </c>
      <c r="D86" s="64">
        <v>3800</v>
      </c>
      <c r="E86" s="64">
        <v>2654</v>
      </c>
      <c r="F86" s="64">
        <v>3800</v>
      </c>
      <c r="G86" s="64">
        <v>3600</v>
      </c>
      <c r="H86" s="53" t="s">
        <v>137</v>
      </c>
    </row>
    <row r="87" spans="1:8" ht="15" customHeight="1" x14ac:dyDescent="0.3">
      <c r="A87" s="23" t="s">
        <v>75</v>
      </c>
      <c r="B87" s="25">
        <v>8650</v>
      </c>
      <c r="C87" s="64">
        <v>8629</v>
      </c>
      <c r="D87" s="64">
        <v>9600</v>
      </c>
      <c r="E87" s="64">
        <v>6324</v>
      </c>
      <c r="F87" s="64">
        <v>9600</v>
      </c>
      <c r="G87" s="64">
        <v>9600</v>
      </c>
      <c r="H87" s="53" t="s">
        <v>137</v>
      </c>
    </row>
    <row r="88" spans="1:8" ht="15" customHeight="1" x14ac:dyDescent="0.3">
      <c r="A88" s="28" t="s">
        <v>94</v>
      </c>
      <c r="B88" s="25">
        <v>2550</v>
      </c>
      <c r="C88" s="64">
        <v>1785</v>
      </c>
      <c r="D88" s="64">
        <v>3600</v>
      </c>
      <c r="E88" s="64">
        <v>1970</v>
      </c>
      <c r="F88" s="64">
        <v>3600</v>
      </c>
      <c r="G88" s="64">
        <v>3600</v>
      </c>
      <c r="H88" s="53" t="s">
        <v>188</v>
      </c>
    </row>
    <row r="89" spans="1:8" ht="15" customHeight="1" x14ac:dyDescent="0.3">
      <c r="A89" s="28" t="s">
        <v>196</v>
      </c>
      <c r="B89" s="25"/>
      <c r="C89" s="64"/>
      <c r="D89" s="64">
        <v>75000</v>
      </c>
      <c r="E89" s="64">
        <v>75000</v>
      </c>
      <c r="F89" s="64">
        <v>75000</v>
      </c>
      <c r="G89" s="64">
        <v>0</v>
      </c>
      <c r="H89" s="53" t="s">
        <v>236</v>
      </c>
    </row>
    <row r="90" spans="1:8" ht="15" customHeight="1" x14ac:dyDescent="0.3">
      <c r="A90" s="28" t="s">
        <v>125</v>
      </c>
      <c r="B90" s="25">
        <v>5100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53" t="s">
        <v>154</v>
      </c>
    </row>
    <row r="91" spans="1:8" ht="15.75" customHeight="1" x14ac:dyDescent="0.3">
      <c r="A91" s="29" t="s">
        <v>82</v>
      </c>
      <c r="B91" s="24"/>
      <c r="C91" s="24"/>
      <c r="D91" s="24"/>
      <c r="E91" s="24"/>
      <c r="F91" s="24"/>
      <c r="G91" s="24"/>
      <c r="H91" s="72"/>
    </row>
    <row r="92" spans="1:8" ht="15.75" customHeight="1" x14ac:dyDescent="0.3">
      <c r="A92" s="30" t="s">
        <v>85</v>
      </c>
      <c r="B92" s="25">
        <v>0</v>
      </c>
      <c r="C92" s="64">
        <v>0</v>
      </c>
      <c r="D92" s="64">
        <v>1000</v>
      </c>
      <c r="E92" s="64">
        <v>1000</v>
      </c>
      <c r="F92" s="64">
        <v>1000</v>
      </c>
      <c r="G92" s="64">
        <v>1000</v>
      </c>
      <c r="H92" s="53"/>
    </row>
    <row r="93" spans="1:8" ht="15.75" customHeight="1" x14ac:dyDescent="0.3">
      <c r="A93" s="30" t="s">
        <v>205</v>
      </c>
      <c r="B93" s="25"/>
      <c r="C93" s="64"/>
      <c r="D93" s="64"/>
      <c r="E93" s="64">
        <v>5446</v>
      </c>
      <c r="F93" s="64">
        <v>5446</v>
      </c>
      <c r="G93" s="64">
        <v>1000</v>
      </c>
      <c r="H93" s="53" t="s">
        <v>216</v>
      </c>
    </row>
    <row r="94" spans="1:8" ht="15.75" customHeight="1" x14ac:dyDescent="0.3">
      <c r="A94" s="30" t="s">
        <v>181</v>
      </c>
      <c r="B94" s="25">
        <v>5000</v>
      </c>
      <c r="C94" s="64">
        <v>5000</v>
      </c>
      <c r="D94" s="64">
        <v>5000</v>
      </c>
      <c r="E94" s="64">
        <v>5000</v>
      </c>
      <c r="F94" s="64">
        <v>5000</v>
      </c>
      <c r="G94" s="64">
        <v>0</v>
      </c>
      <c r="H94" s="53"/>
    </row>
    <row r="95" spans="1:8" s="85" customFormat="1" ht="15.75" customHeight="1" x14ac:dyDescent="0.3">
      <c r="A95" s="86" t="s">
        <v>89</v>
      </c>
      <c r="B95" s="64">
        <v>500</v>
      </c>
      <c r="C95" s="64">
        <v>400</v>
      </c>
      <c r="D95" s="64">
        <v>500</v>
      </c>
      <c r="E95" s="64">
        <v>500</v>
      </c>
      <c r="F95" s="64">
        <v>500</v>
      </c>
      <c r="G95" s="64">
        <v>1800</v>
      </c>
      <c r="H95" s="84"/>
    </row>
    <row r="96" spans="1:8" ht="15.75" customHeight="1" x14ac:dyDescent="0.3">
      <c r="A96" s="31" t="s">
        <v>153</v>
      </c>
      <c r="B96" s="25">
        <v>0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53"/>
    </row>
    <row r="97" spans="1:8" ht="15.75" customHeight="1" x14ac:dyDescent="0.3">
      <c r="A97" s="30"/>
      <c r="B97" s="48">
        <f>SUM(B74:B96)</f>
        <v>46250</v>
      </c>
      <c r="C97" s="113">
        <f>SUM(C74:C96)</f>
        <v>43014</v>
      </c>
      <c r="D97" s="113">
        <f>SUM(D74:D96)</f>
        <v>114775</v>
      </c>
      <c r="E97" s="113">
        <f>SUM(E74:E96)</f>
        <v>111589</v>
      </c>
      <c r="F97" s="113">
        <f>SUM(F74:F96)</f>
        <v>123521</v>
      </c>
      <c r="G97" s="113">
        <f>SUM(G74:G96)</f>
        <v>48800</v>
      </c>
      <c r="H97" s="53"/>
    </row>
    <row r="98" spans="1:8" ht="15.6" x14ac:dyDescent="0.3">
      <c r="A98" s="3" t="s">
        <v>59</v>
      </c>
      <c r="B98" s="24"/>
      <c r="C98" s="24"/>
      <c r="D98" s="24"/>
      <c r="E98" s="24"/>
      <c r="F98" s="24"/>
      <c r="G98" s="24"/>
      <c r="H98" s="72"/>
    </row>
    <row r="99" spans="1:8" ht="15.6" x14ac:dyDescent="0.3">
      <c r="A99" s="32"/>
      <c r="B99" s="24"/>
      <c r="C99" s="24"/>
      <c r="D99" s="24"/>
      <c r="E99" s="24"/>
      <c r="F99" s="24"/>
      <c r="G99" s="24"/>
      <c r="H99" s="72"/>
    </row>
    <row r="100" spans="1:8" ht="15.6" x14ac:dyDescent="0.3">
      <c r="A100" s="27" t="s">
        <v>57</v>
      </c>
      <c r="B100" s="24"/>
      <c r="C100" s="24"/>
      <c r="D100" s="24"/>
      <c r="E100" s="24"/>
      <c r="F100" s="24"/>
      <c r="G100" s="24"/>
      <c r="H100" s="72"/>
    </row>
    <row r="101" spans="1:8" ht="24" customHeight="1" x14ac:dyDescent="0.3">
      <c r="A101" s="23" t="s">
        <v>173</v>
      </c>
      <c r="B101" s="25">
        <v>23000</v>
      </c>
      <c r="C101" s="64">
        <v>23000</v>
      </c>
      <c r="D101" s="64">
        <v>40000</v>
      </c>
      <c r="E101" s="64">
        <v>40000</v>
      </c>
      <c r="F101" s="64">
        <v>40000</v>
      </c>
      <c r="G101" s="64">
        <v>148000</v>
      </c>
      <c r="H101" s="53" t="s">
        <v>180</v>
      </c>
    </row>
    <row r="102" spans="1:8" ht="24.75" customHeight="1" x14ac:dyDescent="0.3">
      <c r="A102" s="23" t="s">
        <v>174</v>
      </c>
      <c r="B102" s="25">
        <v>5000</v>
      </c>
      <c r="C102" s="64">
        <v>5000</v>
      </c>
      <c r="D102" s="64">
        <v>0</v>
      </c>
      <c r="E102" s="64">
        <v>0</v>
      </c>
      <c r="F102" s="64">
        <v>0</v>
      </c>
      <c r="G102" s="64">
        <v>0</v>
      </c>
      <c r="H102" s="53" t="s">
        <v>137</v>
      </c>
    </row>
    <row r="103" spans="1:8" ht="27.6" customHeight="1" x14ac:dyDescent="0.3">
      <c r="A103" s="23" t="s">
        <v>172</v>
      </c>
      <c r="B103" s="25">
        <v>36000</v>
      </c>
      <c r="C103" s="64">
        <v>36000</v>
      </c>
      <c r="D103" s="64">
        <v>0</v>
      </c>
      <c r="E103" s="64">
        <v>0</v>
      </c>
      <c r="F103" s="64">
        <v>0</v>
      </c>
      <c r="G103" s="64">
        <v>0</v>
      </c>
      <c r="H103" s="53" t="s">
        <v>189</v>
      </c>
    </row>
    <row r="104" spans="1:8" ht="18" customHeight="1" x14ac:dyDescent="0.3">
      <c r="A104" s="23"/>
      <c r="B104" s="48">
        <f>SUM(B101:B103)</f>
        <v>64000</v>
      </c>
      <c r="C104" s="48">
        <f>SUM(C101:C103)</f>
        <v>64000</v>
      </c>
      <c r="D104" s="48">
        <f>SUM(D101:D103)</f>
        <v>40000</v>
      </c>
      <c r="E104" s="48">
        <f>SUM(E101:E103)</f>
        <v>40000</v>
      </c>
      <c r="F104" s="48">
        <v>40000</v>
      </c>
      <c r="G104" s="48">
        <f>SUM(G101:G103)</f>
        <v>148000</v>
      </c>
      <c r="H104" s="115"/>
    </row>
    <row r="105" spans="1:8" ht="18" customHeight="1" x14ac:dyDescent="0.3">
      <c r="A105" s="3" t="s">
        <v>65</v>
      </c>
      <c r="B105" s="48">
        <f>SUM(B46,B56,B72,B97,B104)</f>
        <v>1237250</v>
      </c>
      <c r="C105" s="48">
        <f>SUM(C46,C56,C72,C97,C104)</f>
        <v>1072245</v>
      </c>
      <c r="D105" s="48">
        <f>SUM(D46,D56,D72,D97,D104)</f>
        <v>1322661</v>
      </c>
      <c r="E105" s="48">
        <f>SUM(E46,E56,E72,E97,E104)</f>
        <v>1098119.52</v>
      </c>
      <c r="F105" s="48">
        <f>SUM(F46,F56,F72,F97,F104)</f>
        <v>1250952</v>
      </c>
      <c r="G105" s="48">
        <f>SUM(G46,G56,G72,G97,G104)</f>
        <v>1523348</v>
      </c>
      <c r="H105" s="115"/>
    </row>
    <row r="106" spans="1:8" ht="18" customHeight="1" x14ac:dyDescent="0.3">
      <c r="A106" s="27" t="s">
        <v>58</v>
      </c>
      <c r="B106" s="24"/>
      <c r="C106" s="24"/>
      <c r="D106" s="24"/>
      <c r="E106" s="24"/>
      <c r="F106" s="24"/>
      <c r="G106" s="24"/>
      <c r="H106" s="72"/>
    </row>
    <row r="107" spans="1:8" ht="17.25" customHeight="1" x14ac:dyDescent="0.3">
      <c r="A107" s="23" t="s">
        <v>91</v>
      </c>
      <c r="B107" s="25">
        <v>0</v>
      </c>
      <c r="C107" s="64">
        <v>0</v>
      </c>
      <c r="D107" s="64">
        <v>0</v>
      </c>
      <c r="E107" s="64">
        <v>0</v>
      </c>
      <c r="F107" s="64">
        <v>0</v>
      </c>
      <c r="G107" s="64"/>
      <c r="H107" s="53" t="s">
        <v>175</v>
      </c>
    </row>
    <row r="108" spans="1:8" s="85" customFormat="1" ht="16.5" customHeight="1" x14ac:dyDescent="0.3">
      <c r="A108" s="32" t="s">
        <v>92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/>
      <c r="H108" s="84"/>
    </row>
    <row r="109" spans="1:8" ht="15.6" x14ac:dyDescent="0.3">
      <c r="A109" s="3" t="s">
        <v>68</v>
      </c>
      <c r="B109" s="103">
        <f t="shared" ref="B109:G109" si="3">SUM(B105,B107,B108)</f>
        <v>1237250</v>
      </c>
      <c r="C109" s="103">
        <f t="shared" si="3"/>
        <v>1072245</v>
      </c>
      <c r="D109" s="103">
        <f t="shared" si="3"/>
        <v>1322661</v>
      </c>
      <c r="E109" s="103">
        <f t="shared" si="3"/>
        <v>1098119.52</v>
      </c>
      <c r="F109" s="103">
        <f t="shared" si="3"/>
        <v>1250952</v>
      </c>
      <c r="G109" s="103">
        <f t="shared" si="3"/>
        <v>1523348</v>
      </c>
      <c r="H109" s="116"/>
    </row>
    <row r="110" spans="1:8" ht="15.6" x14ac:dyDescent="0.3">
      <c r="A110" s="34" t="s">
        <v>1</v>
      </c>
      <c r="B110" s="25"/>
      <c r="C110" s="64"/>
      <c r="D110" s="64"/>
      <c r="E110" s="64"/>
      <c r="F110" s="64"/>
      <c r="G110" s="64"/>
      <c r="H110" s="53"/>
    </row>
    <row r="111" spans="1:8" ht="15.6" x14ac:dyDescent="0.3">
      <c r="A111" s="35" t="s">
        <v>47</v>
      </c>
      <c r="B111" s="24"/>
      <c r="C111" s="24"/>
      <c r="D111" s="24"/>
      <c r="E111" s="24"/>
      <c r="F111" s="24"/>
      <c r="G111" s="24"/>
      <c r="H111" s="72"/>
    </row>
    <row r="112" spans="1:8" ht="15.6" x14ac:dyDescent="0.3">
      <c r="A112" s="36" t="s">
        <v>143</v>
      </c>
      <c r="B112" s="25">
        <v>500</v>
      </c>
      <c r="C112" s="64">
        <v>329</v>
      </c>
      <c r="D112" s="64">
        <v>500</v>
      </c>
      <c r="E112" s="64">
        <v>318</v>
      </c>
      <c r="F112" s="64">
        <v>500</v>
      </c>
      <c r="G112" s="64">
        <v>500</v>
      </c>
      <c r="H112" s="53"/>
    </row>
    <row r="113" spans="1:8" ht="15.6" x14ac:dyDescent="0.3">
      <c r="A113" s="23" t="s">
        <v>83</v>
      </c>
      <c r="B113" s="25">
        <v>21000</v>
      </c>
      <c r="C113" s="64">
        <v>21606</v>
      </c>
      <c r="D113" s="64">
        <v>21000</v>
      </c>
      <c r="E113" s="64">
        <v>22417</v>
      </c>
      <c r="F113" s="64">
        <v>22417</v>
      </c>
      <c r="G113" s="64">
        <v>22000</v>
      </c>
      <c r="H113" s="53"/>
    </row>
    <row r="114" spans="1:8" ht="15.6" x14ac:dyDescent="0.3">
      <c r="A114" s="23" t="s">
        <v>2</v>
      </c>
      <c r="B114" s="25">
        <v>25</v>
      </c>
      <c r="C114" s="64">
        <v>26</v>
      </c>
      <c r="D114" s="64">
        <v>25</v>
      </c>
      <c r="E114" s="64">
        <v>26</v>
      </c>
      <c r="F114" s="64">
        <v>26</v>
      </c>
      <c r="G114" s="64">
        <v>26</v>
      </c>
      <c r="H114" s="53"/>
    </row>
    <row r="115" spans="1:8" ht="15.6" x14ac:dyDescent="0.3">
      <c r="A115" s="23" t="s">
        <v>3</v>
      </c>
      <c r="B115" s="25">
        <v>223248</v>
      </c>
      <c r="C115" s="64">
        <v>223248</v>
      </c>
      <c r="D115" s="64">
        <v>223249</v>
      </c>
      <c r="E115" s="64">
        <v>223249</v>
      </c>
      <c r="F115" s="64">
        <v>223249</v>
      </c>
      <c r="G115" s="64">
        <v>227751</v>
      </c>
      <c r="H115" s="53" t="s">
        <v>164</v>
      </c>
    </row>
    <row r="116" spans="1:8" ht="15.6" x14ac:dyDescent="0.3">
      <c r="A116" s="23" t="s">
        <v>144</v>
      </c>
      <c r="B116" s="25">
        <v>0</v>
      </c>
      <c r="C116" s="64">
        <v>0</v>
      </c>
      <c r="D116" s="64">
        <v>0</v>
      </c>
      <c r="E116" s="64">
        <v>20000</v>
      </c>
      <c r="F116" s="64">
        <v>20000</v>
      </c>
      <c r="G116" s="64">
        <v>0</v>
      </c>
      <c r="H116" s="53"/>
    </row>
    <row r="117" spans="1:8" s="85" customFormat="1" ht="15.6" x14ac:dyDescent="0.3">
      <c r="A117" s="83" t="s">
        <v>116</v>
      </c>
      <c r="B117" s="64">
        <v>44156</v>
      </c>
      <c r="C117" s="64">
        <v>45275</v>
      </c>
      <c r="D117" s="64">
        <v>43878</v>
      </c>
      <c r="E117" s="64">
        <v>11692</v>
      </c>
      <c r="F117" s="64">
        <v>43878</v>
      </c>
      <c r="G117" s="64">
        <v>44984</v>
      </c>
      <c r="H117" s="84"/>
    </row>
    <row r="118" spans="1:8" ht="15.6" x14ac:dyDescent="0.3">
      <c r="A118" s="23" t="s">
        <v>117</v>
      </c>
      <c r="B118" s="25">
        <v>900</v>
      </c>
      <c r="C118" s="64">
        <v>792</v>
      </c>
      <c r="D118" s="64">
        <v>800</v>
      </c>
      <c r="E118" s="64">
        <v>736</v>
      </c>
      <c r="F118" s="64">
        <v>736</v>
      </c>
      <c r="G118" s="64">
        <v>750</v>
      </c>
      <c r="H118" s="53"/>
    </row>
    <row r="119" spans="1:8" ht="15.6" x14ac:dyDescent="0.3">
      <c r="A119" s="23" t="s">
        <v>118</v>
      </c>
      <c r="B119" s="25">
        <v>5000</v>
      </c>
      <c r="C119" s="64">
        <v>4892</v>
      </c>
      <c r="D119" s="64">
        <v>5000</v>
      </c>
      <c r="E119" s="64">
        <v>893</v>
      </c>
      <c r="F119" s="64">
        <v>893</v>
      </c>
      <c r="G119" s="64">
        <v>5000</v>
      </c>
      <c r="H119" s="53"/>
    </row>
    <row r="120" spans="1:8" ht="15.6" x14ac:dyDescent="0.3">
      <c r="A120" s="23" t="s">
        <v>119</v>
      </c>
      <c r="B120" s="25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53"/>
    </row>
    <row r="121" spans="1:8" ht="15.6" x14ac:dyDescent="0.3">
      <c r="A121" s="23" t="s">
        <v>223</v>
      </c>
      <c r="B121" s="25"/>
      <c r="C121" s="64"/>
      <c r="D121" s="64"/>
      <c r="E121" s="64"/>
      <c r="F121" s="64"/>
      <c r="G121" s="64">
        <v>20000</v>
      </c>
      <c r="H121" s="53" t="s">
        <v>237</v>
      </c>
    </row>
    <row r="122" spans="1:8" s="85" customFormat="1" ht="15.6" x14ac:dyDescent="0.3">
      <c r="A122" s="83" t="s">
        <v>123</v>
      </c>
      <c r="B122" s="64">
        <v>1900</v>
      </c>
      <c r="C122" s="64">
        <v>2100</v>
      </c>
      <c r="D122" s="64">
        <v>1900</v>
      </c>
      <c r="E122" s="64">
        <v>0</v>
      </c>
      <c r="F122" s="64">
        <v>1900</v>
      </c>
      <c r="G122" s="64">
        <v>1900</v>
      </c>
      <c r="H122" s="84" t="s">
        <v>155</v>
      </c>
    </row>
    <row r="123" spans="1:8" ht="15.6" x14ac:dyDescent="0.3">
      <c r="A123" s="23"/>
      <c r="B123" s="60">
        <f t="shared" ref="B123:G123" si="4">SUM(B112:B122)</f>
        <v>296729</v>
      </c>
      <c r="C123" s="60">
        <f t="shared" si="4"/>
        <v>298268</v>
      </c>
      <c r="D123" s="60">
        <f t="shared" si="4"/>
        <v>296352</v>
      </c>
      <c r="E123" s="60">
        <f t="shared" si="4"/>
        <v>279331</v>
      </c>
      <c r="F123" s="60">
        <f t="shared" si="4"/>
        <v>313599</v>
      </c>
      <c r="G123" s="60">
        <f t="shared" si="4"/>
        <v>322911</v>
      </c>
      <c r="H123" s="115"/>
    </row>
    <row r="124" spans="1:8" ht="15.6" x14ac:dyDescent="0.3">
      <c r="A124" s="27" t="s">
        <v>48</v>
      </c>
      <c r="B124" s="24"/>
      <c r="C124" s="24"/>
      <c r="D124" s="24"/>
      <c r="E124" s="24"/>
      <c r="F124" s="24"/>
      <c r="G124" s="24"/>
      <c r="H124" s="72"/>
    </row>
    <row r="125" spans="1:8" s="85" customFormat="1" ht="15.6" x14ac:dyDescent="0.3">
      <c r="A125" s="83" t="s">
        <v>4</v>
      </c>
      <c r="B125" s="64">
        <v>5500</v>
      </c>
      <c r="C125" s="64">
        <v>5740</v>
      </c>
      <c r="D125" s="64">
        <v>5500</v>
      </c>
      <c r="E125" s="64">
        <v>6089</v>
      </c>
      <c r="F125" s="64">
        <v>6074</v>
      </c>
      <c r="G125" s="64">
        <v>5500</v>
      </c>
      <c r="H125" s="84"/>
    </row>
    <row r="126" spans="1:8" s="85" customFormat="1" ht="15.6" x14ac:dyDescent="0.3">
      <c r="A126" s="83" t="s">
        <v>5</v>
      </c>
      <c r="B126" s="64">
        <v>25</v>
      </c>
      <c r="C126" s="64">
        <v>21</v>
      </c>
      <c r="D126" s="64">
        <v>25</v>
      </c>
      <c r="E126" s="64">
        <v>255</v>
      </c>
      <c r="F126" s="64">
        <v>25</v>
      </c>
      <c r="G126" s="64">
        <v>25</v>
      </c>
      <c r="H126" s="84"/>
    </row>
    <row r="127" spans="1:8" s="85" customFormat="1" ht="15.6" x14ac:dyDescent="0.3">
      <c r="A127" s="83" t="s">
        <v>218</v>
      </c>
      <c r="B127" s="64"/>
      <c r="C127" s="64"/>
      <c r="D127" s="64"/>
      <c r="E127" s="64">
        <v>300</v>
      </c>
      <c r="F127" s="64">
        <v>21000</v>
      </c>
      <c r="G127" s="64">
        <v>18750</v>
      </c>
      <c r="H127" s="84"/>
    </row>
    <row r="128" spans="1:8" s="85" customFormat="1" ht="15.6" x14ac:dyDescent="0.3">
      <c r="A128" s="83" t="s">
        <v>111</v>
      </c>
      <c r="B128" s="64">
        <v>28000</v>
      </c>
      <c r="C128" s="64">
        <v>70257</v>
      </c>
      <c r="D128" s="64">
        <v>49500</v>
      </c>
      <c r="E128" s="64">
        <v>38869</v>
      </c>
      <c r="F128" s="64">
        <v>49500</v>
      </c>
      <c r="G128" s="64">
        <v>55000</v>
      </c>
      <c r="H128" s="84"/>
    </row>
    <row r="129" spans="1:8" ht="15.6" x14ac:dyDescent="0.3">
      <c r="A129" s="23"/>
      <c r="B129" s="60">
        <f t="shared" ref="B129:G129" si="5">SUM(B125:B128)</f>
        <v>33525</v>
      </c>
      <c r="C129" s="60">
        <f t="shared" si="5"/>
        <v>76018</v>
      </c>
      <c r="D129" s="60">
        <f t="shared" si="5"/>
        <v>55025</v>
      </c>
      <c r="E129" s="60">
        <f t="shared" si="5"/>
        <v>45513</v>
      </c>
      <c r="F129" s="60">
        <f t="shared" si="5"/>
        <v>76599</v>
      </c>
      <c r="G129" s="60">
        <f t="shared" si="5"/>
        <v>79275</v>
      </c>
      <c r="H129" s="115"/>
    </row>
    <row r="130" spans="1:8" ht="15.6" x14ac:dyDescent="0.3">
      <c r="A130" s="27" t="s">
        <v>49</v>
      </c>
      <c r="B130" s="24"/>
      <c r="C130" s="24"/>
      <c r="D130" s="24"/>
      <c r="E130" s="24"/>
      <c r="F130" s="24"/>
      <c r="G130" s="24"/>
      <c r="H130" s="72"/>
    </row>
    <row r="131" spans="1:8" s="85" customFormat="1" ht="15.6" x14ac:dyDescent="0.3">
      <c r="A131" s="83" t="s">
        <v>100</v>
      </c>
      <c r="B131" s="64">
        <v>0</v>
      </c>
      <c r="C131" s="64">
        <v>0</v>
      </c>
      <c r="D131" s="64">
        <v>0</v>
      </c>
      <c r="E131" s="64">
        <v>287</v>
      </c>
      <c r="F131" s="64">
        <v>287</v>
      </c>
      <c r="G131" s="64">
        <v>0</v>
      </c>
      <c r="H131" s="84"/>
    </row>
    <row r="132" spans="1:8" ht="15.6" x14ac:dyDescent="0.3">
      <c r="A132" s="23" t="s">
        <v>7</v>
      </c>
      <c r="B132" s="25">
        <v>2200</v>
      </c>
      <c r="C132" s="64">
        <v>350</v>
      </c>
      <c r="D132" s="64">
        <v>500</v>
      </c>
      <c r="E132" s="64">
        <v>450</v>
      </c>
      <c r="F132" s="64">
        <v>500</v>
      </c>
      <c r="G132" s="64">
        <v>1200</v>
      </c>
      <c r="H132" s="53"/>
    </row>
    <row r="133" spans="1:8" ht="15.6" x14ac:dyDescent="0.3">
      <c r="A133" s="23" t="s">
        <v>112</v>
      </c>
      <c r="B133" s="25">
        <v>100</v>
      </c>
      <c r="C133" s="64">
        <v>10</v>
      </c>
      <c r="D133" s="64">
        <v>100</v>
      </c>
      <c r="E133" s="64">
        <v>38</v>
      </c>
      <c r="F133" s="64">
        <v>5</v>
      </c>
      <c r="G133" s="64">
        <v>100</v>
      </c>
      <c r="H133" s="53"/>
    </row>
    <row r="134" spans="1:8" ht="26.4" x14ac:dyDescent="0.3">
      <c r="A134" s="23" t="s">
        <v>165</v>
      </c>
      <c r="B134" s="25">
        <v>2400</v>
      </c>
      <c r="C134" s="64">
        <v>3425</v>
      </c>
      <c r="D134" s="64">
        <v>2400</v>
      </c>
      <c r="E134" s="64">
        <v>3075</v>
      </c>
      <c r="F134" s="64">
        <v>3500</v>
      </c>
      <c r="G134" s="64">
        <v>2400</v>
      </c>
      <c r="H134" s="53" t="s">
        <v>166</v>
      </c>
    </row>
    <row r="135" spans="1:8" ht="15.6" x14ac:dyDescent="0.3">
      <c r="A135" s="23" t="s">
        <v>6</v>
      </c>
      <c r="B135" s="25"/>
      <c r="C135" s="64"/>
      <c r="D135" s="64"/>
      <c r="E135" s="64"/>
      <c r="F135" s="64"/>
      <c r="G135" s="64"/>
      <c r="H135" s="53"/>
    </row>
    <row r="136" spans="1:8" ht="15.6" x14ac:dyDescent="0.3">
      <c r="A136" s="23" t="s">
        <v>62</v>
      </c>
      <c r="B136" s="25">
        <v>3500</v>
      </c>
      <c r="C136" s="64">
        <v>3500</v>
      </c>
      <c r="D136" s="64">
        <v>3500</v>
      </c>
      <c r="E136" s="64">
        <v>7000</v>
      </c>
      <c r="F136" s="64">
        <v>7000</v>
      </c>
      <c r="G136" s="64">
        <v>3500</v>
      </c>
      <c r="H136" s="53" t="s">
        <v>138</v>
      </c>
    </row>
    <row r="137" spans="1:8" ht="15.6" x14ac:dyDescent="0.3">
      <c r="A137" s="23" t="s">
        <v>126</v>
      </c>
      <c r="B137" s="25">
        <v>750</v>
      </c>
      <c r="C137" s="64">
        <v>-75</v>
      </c>
      <c r="D137" s="64">
        <v>250</v>
      </c>
      <c r="E137" s="64">
        <v>300</v>
      </c>
      <c r="F137" s="64">
        <v>300</v>
      </c>
      <c r="G137" s="64">
        <v>500</v>
      </c>
      <c r="H137" s="53" t="s">
        <v>138</v>
      </c>
    </row>
    <row r="138" spans="1:8" ht="15.6" x14ac:dyDescent="0.3">
      <c r="A138" s="23" t="s">
        <v>63</v>
      </c>
      <c r="B138" s="25">
        <v>800</v>
      </c>
      <c r="C138" s="64">
        <v>0</v>
      </c>
      <c r="D138" s="64">
        <v>400</v>
      </c>
      <c r="E138" s="64">
        <v>700</v>
      </c>
      <c r="F138" s="64">
        <v>700</v>
      </c>
      <c r="G138" s="64">
        <v>400</v>
      </c>
      <c r="H138" s="53" t="s">
        <v>138</v>
      </c>
    </row>
    <row r="139" spans="1:8" ht="15.6" x14ac:dyDescent="0.3">
      <c r="A139" s="23" t="s">
        <v>132</v>
      </c>
      <c r="B139" s="25">
        <v>0</v>
      </c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53"/>
    </row>
    <row r="140" spans="1:8" ht="15.6" x14ac:dyDescent="0.3">
      <c r="A140" s="23" t="s">
        <v>64</v>
      </c>
      <c r="B140" s="25">
        <v>1700</v>
      </c>
      <c r="C140" s="64">
        <v>0</v>
      </c>
      <c r="D140" s="64">
        <v>200</v>
      </c>
      <c r="E140" s="64">
        <v>0</v>
      </c>
      <c r="F140" s="64">
        <v>0</v>
      </c>
      <c r="G140" s="64">
        <v>0</v>
      </c>
      <c r="H140" s="53" t="s">
        <v>138</v>
      </c>
    </row>
    <row r="141" spans="1:8" ht="15.6" x14ac:dyDescent="0.3">
      <c r="A141" s="23"/>
      <c r="B141" s="26">
        <f t="shared" ref="B141:G141" si="6">SUM(B131:B140)</f>
        <v>11450</v>
      </c>
      <c r="C141" s="26">
        <f t="shared" si="6"/>
        <v>7210</v>
      </c>
      <c r="D141" s="26">
        <f t="shared" si="6"/>
        <v>7350</v>
      </c>
      <c r="E141" s="26">
        <f t="shared" si="6"/>
        <v>11850</v>
      </c>
      <c r="F141" s="26">
        <f t="shared" si="6"/>
        <v>12292</v>
      </c>
      <c r="G141" s="26">
        <f t="shared" si="6"/>
        <v>8100</v>
      </c>
      <c r="H141" s="72"/>
    </row>
    <row r="142" spans="1:8" ht="15.6" x14ac:dyDescent="0.3">
      <c r="A142" s="27" t="s">
        <v>50</v>
      </c>
      <c r="B142" s="24"/>
      <c r="C142" s="24"/>
      <c r="D142" s="24"/>
      <c r="E142" s="24"/>
      <c r="F142" s="24"/>
      <c r="G142" s="24"/>
      <c r="H142" s="72"/>
    </row>
    <row r="143" spans="1:8" s="123" customFormat="1" ht="15.6" x14ac:dyDescent="0.3">
      <c r="A143" s="87" t="s">
        <v>238</v>
      </c>
      <c r="B143" s="44"/>
      <c r="C143" s="44"/>
      <c r="D143" s="44"/>
      <c r="E143" s="44">
        <v>139523</v>
      </c>
      <c r="F143" s="44">
        <v>139523</v>
      </c>
      <c r="G143" s="44">
        <v>139523</v>
      </c>
      <c r="H143" s="122"/>
    </row>
    <row r="144" spans="1:8" ht="15.6" x14ac:dyDescent="0.3">
      <c r="A144" s="23" t="s">
        <v>87</v>
      </c>
      <c r="B144" s="25">
        <v>32000</v>
      </c>
      <c r="C144" s="64">
        <v>37090</v>
      </c>
      <c r="D144" s="64">
        <v>32000</v>
      </c>
      <c r="E144" s="64">
        <v>30405</v>
      </c>
      <c r="F144" s="64">
        <v>32000</v>
      </c>
      <c r="G144" s="64">
        <v>32000</v>
      </c>
      <c r="H144" s="53" t="s">
        <v>137</v>
      </c>
    </row>
    <row r="145" spans="1:8" ht="15.6" x14ac:dyDescent="0.3">
      <c r="A145" s="23" t="s">
        <v>8</v>
      </c>
      <c r="B145" s="25">
        <v>6000</v>
      </c>
      <c r="C145" s="64">
        <v>0</v>
      </c>
      <c r="D145" s="64"/>
      <c r="E145" s="64">
        <v>0</v>
      </c>
      <c r="F145" s="64">
        <v>0</v>
      </c>
      <c r="G145" s="64">
        <v>0</v>
      </c>
      <c r="H145" s="53" t="s">
        <v>137</v>
      </c>
    </row>
    <row r="146" spans="1:8" ht="15.6" x14ac:dyDescent="0.3">
      <c r="A146" s="23" t="s">
        <v>88</v>
      </c>
      <c r="B146" s="25">
        <v>85000</v>
      </c>
      <c r="C146" s="64">
        <v>96166</v>
      </c>
      <c r="D146" s="64">
        <v>80000</v>
      </c>
      <c r="E146" s="64">
        <v>76119</v>
      </c>
      <c r="F146" s="64">
        <v>100000</v>
      </c>
      <c r="G146" s="64">
        <v>115000</v>
      </c>
      <c r="H146" s="53"/>
    </row>
    <row r="147" spans="1:8" ht="15.6" x14ac:dyDescent="0.3">
      <c r="A147" s="23" t="s">
        <v>134</v>
      </c>
      <c r="B147" s="25">
        <v>0</v>
      </c>
      <c r="C147" s="64">
        <v>2512</v>
      </c>
      <c r="D147" s="64"/>
      <c r="E147" s="64">
        <v>0</v>
      </c>
      <c r="F147" s="64">
        <v>0</v>
      </c>
      <c r="G147" s="64">
        <v>0</v>
      </c>
      <c r="H147" s="53" t="s">
        <v>193</v>
      </c>
    </row>
    <row r="148" spans="1:8" ht="15.6" x14ac:dyDescent="0.3">
      <c r="A148" s="23" t="s">
        <v>162</v>
      </c>
      <c r="B148" s="25">
        <v>0</v>
      </c>
      <c r="C148" s="64"/>
      <c r="D148" s="64">
        <v>0</v>
      </c>
      <c r="E148" s="64">
        <v>0</v>
      </c>
      <c r="F148" s="64">
        <v>0</v>
      </c>
      <c r="G148" s="64">
        <v>0</v>
      </c>
      <c r="H148" s="53" t="s">
        <v>163</v>
      </c>
    </row>
    <row r="149" spans="1:8" ht="15.6" x14ac:dyDescent="0.3">
      <c r="A149" s="23" t="s">
        <v>133</v>
      </c>
      <c r="B149" s="25"/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53"/>
    </row>
    <row r="150" spans="1:8" ht="15.6" x14ac:dyDescent="0.3">
      <c r="A150" s="23" t="s">
        <v>110</v>
      </c>
      <c r="B150" s="25">
        <v>50</v>
      </c>
      <c r="C150" s="64">
        <v>25</v>
      </c>
      <c r="D150" s="64">
        <v>25</v>
      </c>
      <c r="E150" s="64">
        <v>35</v>
      </c>
      <c r="F150" s="64">
        <v>35</v>
      </c>
      <c r="G150" s="64">
        <v>50</v>
      </c>
      <c r="H150" s="53"/>
    </row>
    <row r="151" spans="1:8" ht="15.6" x14ac:dyDescent="0.3">
      <c r="A151" s="23"/>
      <c r="B151" s="60">
        <f>SUM(B144:B150)</f>
        <v>123050</v>
      </c>
      <c r="C151" s="60">
        <f>SUM(C144:C150)</f>
        <v>135793</v>
      </c>
      <c r="D151" s="60">
        <f>SUM(D144:D150)</f>
        <v>112025</v>
      </c>
      <c r="E151" s="60">
        <f>SUM(E143:E150)</f>
        <v>246082</v>
      </c>
      <c r="F151" s="60">
        <f>SUM(F143:F150)</f>
        <v>271558</v>
      </c>
      <c r="G151" s="60">
        <f>SUM(G143:G150)</f>
        <v>286573</v>
      </c>
      <c r="H151" s="115"/>
    </row>
    <row r="152" spans="1:8" ht="15.6" x14ac:dyDescent="0.3">
      <c r="A152" s="27" t="s">
        <v>51</v>
      </c>
      <c r="B152" s="24"/>
      <c r="C152" s="24"/>
      <c r="D152" s="24"/>
      <c r="E152" s="24"/>
      <c r="F152" s="24"/>
      <c r="G152" s="24"/>
      <c r="H152" s="72"/>
    </row>
    <row r="153" spans="1:8" ht="15.6" x14ac:dyDescent="0.3">
      <c r="A153" s="23" t="s">
        <v>98</v>
      </c>
      <c r="B153" s="25">
        <v>8000</v>
      </c>
      <c r="C153" s="64">
        <v>4326</v>
      </c>
      <c r="D153" s="64">
        <v>3500</v>
      </c>
      <c r="E153" s="64">
        <v>622</v>
      </c>
      <c r="F153" s="64">
        <v>900</v>
      </c>
      <c r="G153" s="64">
        <v>1000</v>
      </c>
      <c r="H153" s="53"/>
    </row>
    <row r="154" spans="1:8" ht="15.6" x14ac:dyDescent="0.3">
      <c r="A154" s="23"/>
      <c r="B154" s="24"/>
      <c r="C154" s="24"/>
      <c r="D154" s="24"/>
      <c r="E154" s="24"/>
      <c r="F154" s="24"/>
      <c r="G154" s="24"/>
      <c r="H154" s="72"/>
    </row>
    <row r="155" spans="1:8" ht="15.6" x14ac:dyDescent="0.3">
      <c r="A155" s="27" t="s">
        <v>67</v>
      </c>
      <c r="B155" s="60">
        <f t="shared" ref="B155:G155" si="7">SUM(B123,B129,B141,B151,B153)</f>
        <v>472754</v>
      </c>
      <c r="C155" s="60">
        <f t="shared" si="7"/>
        <v>521615</v>
      </c>
      <c r="D155" s="60">
        <f t="shared" si="7"/>
        <v>474252</v>
      </c>
      <c r="E155" s="60">
        <f t="shared" si="7"/>
        <v>583398</v>
      </c>
      <c r="F155" s="60">
        <f t="shared" si="7"/>
        <v>674948</v>
      </c>
      <c r="G155" s="60">
        <f t="shared" si="7"/>
        <v>697859</v>
      </c>
      <c r="H155" s="115"/>
    </row>
    <row r="156" spans="1:8" ht="15.6" x14ac:dyDescent="0.3">
      <c r="A156" s="37"/>
      <c r="B156" s="24"/>
      <c r="C156" s="24"/>
      <c r="D156" s="24"/>
      <c r="E156" s="24"/>
      <c r="F156" s="24"/>
      <c r="G156" s="24"/>
      <c r="H156" s="72"/>
    </row>
    <row r="157" spans="1:8" ht="15.6" x14ac:dyDescent="0.3">
      <c r="A157" s="38" t="s">
        <v>46</v>
      </c>
      <c r="B157" s="24"/>
      <c r="C157" s="24"/>
      <c r="D157" s="24"/>
      <c r="E157" s="24"/>
      <c r="F157" s="24"/>
      <c r="G157" s="24"/>
      <c r="H157" s="72"/>
    </row>
    <row r="158" spans="1:8" s="85" customFormat="1" ht="15.6" x14ac:dyDescent="0.3">
      <c r="A158" s="83" t="s">
        <v>34</v>
      </c>
      <c r="B158" s="64">
        <v>626658</v>
      </c>
      <c r="C158" s="64">
        <v>627222</v>
      </c>
      <c r="D158" s="64">
        <v>631584</v>
      </c>
      <c r="E158" s="64">
        <v>631897</v>
      </c>
      <c r="F158" s="64">
        <v>707152</v>
      </c>
      <c r="G158" s="64">
        <v>638616</v>
      </c>
      <c r="H158" s="84" t="s">
        <v>217</v>
      </c>
    </row>
    <row r="159" spans="1:8" s="85" customFormat="1" ht="15.6" x14ac:dyDescent="0.3">
      <c r="A159" s="83" t="s">
        <v>90</v>
      </c>
      <c r="B159" s="64"/>
      <c r="C159" s="64">
        <v>0</v>
      </c>
      <c r="D159" s="64">
        <v>0</v>
      </c>
      <c r="E159" s="64">
        <v>0</v>
      </c>
      <c r="F159" s="64">
        <v>0</v>
      </c>
      <c r="G159" s="64">
        <v>0</v>
      </c>
      <c r="H159" s="84" t="s">
        <v>149</v>
      </c>
    </row>
    <row r="160" spans="1:8" ht="15.6" x14ac:dyDescent="0.3">
      <c r="A160" s="58" t="s">
        <v>150</v>
      </c>
      <c r="B160" s="59">
        <v>667590</v>
      </c>
      <c r="C160" s="59">
        <v>627222</v>
      </c>
      <c r="D160" s="59">
        <v>631584</v>
      </c>
      <c r="E160" s="59">
        <v>631897</v>
      </c>
      <c r="F160" s="59">
        <v>707152</v>
      </c>
      <c r="G160" s="59">
        <v>638616</v>
      </c>
      <c r="H160" s="115"/>
    </row>
    <row r="161" spans="1:8" ht="15.6" x14ac:dyDescent="0.3">
      <c r="A161" s="23" t="s">
        <v>86</v>
      </c>
      <c r="B161" s="57">
        <f t="shared" ref="B161:G161" si="8">SUM(B155,B160)</f>
        <v>1140344</v>
      </c>
      <c r="C161" s="57">
        <f t="shared" si="8"/>
        <v>1148837</v>
      </c>
      <c r="D161" s="57">
        <f t="shared" si="8"/>
        <v>1105836</v>
      </c>
      <c r="E161" s="57">
        <f t="shared" si="8"/>
        <v>1215295</v>
      </c>
      <c r="F161" s="57">
        <f t="shared" si="8"/>
        <v>1382100</v>
      </c>
      <c r="G161" s="57">
        <f t="shared" si="8"/>
        <v>1336475</v>
      </c>
      <c r="H161" s="55"/>
    </row>
    <row r="162" spans="1:8" ht="15.6" x14ac:dyDescent="0.3">
      <c r="A162" s="3" t="s">
        <v>9</v>
      </c>
      <c r="B162" s="25">
        <v>137838</v>
      </c>
      <c r="C162" s="64">
        <v>137838</v>
      </c>
      <c r="D162" s="64">
        <v>216825</v>
      </c>
      <c r="E162" s="64">
        <v>0</v>
      </c>
      <c r="F162" s="64">
        <v>216825</v>
      </c>
      <c r="G162" s="64">
        <v>186873</v>
      </c>
      <c r="H162" s="55"/>
    </row>
    <row r="163" spans="1:8" ht="15.6" x14ac:dyDescent="0.3">
      <c r="A163" s="4"/>
      <c r="B163" s="24">
        <f t="shared" ref="B163:G163" si="9">SUM(B161:B162)</f>
        <v>1278182</v>
      </c>
      <c r="C163" s="24">
        <f t="shared" si="9"/>
        <v>1286675</v>
      </c>
      <c r="D163" s="24">
        <f t="shared" si="9"/>
        <v>1322661</v>
      </c>
      <c r="E163" s="24">
        <f t="shared" si="9"/>
        <v>1215295</v>
      </c>
      <c r="F163" s="24">
        <f t="shared" si="9"/>
        <v>1598925</v>
      </c>
      <c r="G163" s="24">
        <f t="shared" si="9"/>
        <v>1523348</v>
      </c>
      <c r="H163" s="72"/>
    </row>
    <row r="164" spans="1:8" ht="15.6" x14ac:dyDescent="0.3">
      <c r="A164" s="27" t="s">
        <v>52</v>
      </c>
      <c r="B164" s="60">
        <f t="shared" ref="B164:G164" si="10">SUM(B155,B158,B159,B162)</f>
        <v>1237250</v>
      </c>
      <c r="C164" s="60">
        <f t="shared" si="10"/>
        <v>1286675</v>
      </c>
      <c r="D164" s="60">
        <f t="shared" si="10"/>
        <v>1322661</v>
      </c>
      <c r="E164" s="60">
        <f t="shared" si="10"/>
        <v>1215295</v>
      </c>
      <c r="F164" s="60">
        <f t="shared" si="10"/>
        <v>1598925</v>
      </c>
      <c r="G164" s="60">
        <f t="shared" si="10"/>
        <v>1523348</v>
      </c>
      <c r="H164" s="115"/>
    </row>
    <row r="165" spans="1:8" x14ac:dyDescent="0.3">
      <c r="A165" s="73"/>
      <c r="B165" s="69"/>
      <c r="C165" s="69"/>
      <c r="D165" s="69"/>
      <c r="E165" s="69"/>
      <c r="F165" s="69"/>
      <c r="G165" s="69"/>
      <c r="H165" s="74"/>
    </row>
    <row r="166" spans="1:8" ht="15.6" x14ac:dyDescent="0.3">
      <c r="A166" s="3" t="s">
        <v>68</v>
      </c>
      <c r="B166" s="60">
        <f t="shared" ref="B166:G166" si="11">SUM(B109)</f>
        <v>1237250</v>
      </c>
      <c r="C166" s="60">
        <f t="shared" si="11"/>
        <v>1072245</v>
      </c>
      <c r="D166" s="60">
        <f t="shared" si="11"/>
        <v>1322661</v>
      </c>
      <c r="E166" s="60">
        <f t="shared" si="11"/>
        <v>1098119.52</v>
      </c>
      <c r="F166" s="60">
        <f t="shared" si="11"/>
        <v>1250952</v>
      </c>
      <c r="G166" s="60">
        <f t="shared" si="11"/>
        <v>1523348</v>
      </c>
      <c r="H166" s="115"/>
    </row>
    <row r="167" spans="1:8" x14ac:dyDescent="0.3">
      <c r="A167" s="51"/>
      <c r="B167" s="52"/>
    </row>
    <row r="168" spans="1:8" x14ac:dyDescent="0.3">
      <c r="A168" s="51"/>
      <c r="B168" s="52"/>
    </row>
    <row r="169" spans="1:8" x14ac:dyDescent="0.3">
      <c r="A169" s="51"/>
      <c r="B169" s="52"/>
    </row>
    <row r="170" spans="1:8" x14ac:dyDescent="0.3">
      <c r="A170" s="51"/>
      <c r="B170" s="52"/>
    </row>
    <row r="171" spans="1:8" x14ac:dyDescent="0.3">
      <c r="A171" s="51"/>
      <c r="B171" s="52"/>
    </row>
    <row r="172" spans="1:8" x14ac:dyDescent="0.3">
      <c r="A172" s="51"/>
      <c r="B172" s="52"/>
    </row>
    <row r="173" spans="1:8" x14ac:dyDescent="0.3">
      <c r="A173" s="51"/>
      <c r="B173" s="52"/>
    </row>
    <row r="174" spans="1:8" x14ac:dyDescent="0.3">
      <c r="A174" s="51"/>
      <c r="B174" s="52"/>
    </row>
    <row r="175" spans="1:8" x14ac:dyDescent="0.3">
      <c r="A175" s="51"/>
      <c r="B175" s="52"/>
    </row>
    <row r="176" spans="1:8" x14ac:dyDescent="0.3">
      <c r="A176" s="51"/>
      <c r="B176" s="52"/>
    </row>
    <row r="177" spans="1:2" x14ac:dyDescent="0.3">
      <c r="A177" s="51"/>
      <c r="B177" s="52"/>
    </row>
    <row r="178" spans="1:2" x14ac:dyDescent="0.3">
      <c r="A178" s="51"/>
      <c r="B178" s="52"/>
    </row>
    <row r="179" spans="1:2" x14ac:dyDescent="0.3">
      <c r="A179" s="51"/>
      <c r="B179" s="52"/>
    </row>
    <row r="180" spans="1:2" x14ac:dyDescent="0.3">
      <c r="A180" s="51"/>
      <c r="B180" s="52"/>
    </row>
    <row r="181" spans="1:2" x14ac:dyDescent="0.3">
      <c r="A181" s="51"/>
      <c r="B181" s="52"/>
    </row>
    <row r="182" spans="1:2" x14ac:dyDescent="0.3">
      <c r="A182" s="51"/>
      <c r="B182" s="52"/>
    </row>
    <row r="183" spans="1:2" x14ac:dyDescent="0.3">
      <c r="A183" s="51"/>
      <c r="B183" s="52"/>
    </row>
    <row r="184" spans="1:2" x14ac:dyDescent="0.3">
      <c r="A184" s="51"/>
      <c r="B184" s="52"/>
    </row>
    <row r="185" spans="1:2" x14ac:dyDescent="0.3">
      <c r="A185" s="51"/>
      <c r="B185" s="52"/>
    </row>
    <row r="186" spans="1:2" x14ac:dyDescent="0.3">
      <c r="A186" s="51"/>
      <c r="B186" s="52"/>
    </row>
    <row r="187" spans="1:2" x14ac:dyDescent="0.3">
      <c r="A187" s="51"/>
      <c r="B187" s="52"/>
    </row>
    <row r="188" spans="1:2" x14ac:dyDescent="0.3">
      <c r="A188" s="51"/>
      <c r="B188" s="52"/>
    </row>
    <row r="189" spans="1:2" x14ac:dyDescent="0.3">
      <c r="A189" s="51"/>
      <c r="B189" s="52"/>
    </row>
    <row r="190" spans="1:2" x14ac:dyDescent="0.3">
      <c r="A190" s="51"/>
      <c r="B190" s="52"/>
    </row>
    <row r="191" spans="1:2" x14ac:dyDescent="0.3">
      <c r="A191" s="51"/>
      <c r="B191" s="52"/>
    </row>
    <row r="192" spans="1:2" x14ac:dyDescent="0.3">
      <c r="A192" s="51"/>
      <c r="B192" s="52"/>
    </row>
    <row r="193" spans="1:2" x14ac:dyDescent="0.3">
      <c r="A193" s="51"/>
      <c r="B193" s="52"/>
    </row>
    <row r="194" spans="1:2" x14ac:dyDescent="0.3">
      <c r="A194" s="51"/>
      <c r="B194" s="52"/>
    </row>
    <row r="195" spans="1:2" x14ac:dyDescent="0.3">
      <c r="A195" s="51"/>
      <c r="B195" s="52"/>
    </row>
    <row r="196" spans="1:2" x14ac:dyDescent="0.3">
      <c r="A196" s="51"/>
      <c r="B196" s="52"/>
    </row>
    <row r="197" spans="1:2" x14ac:dyDescent="0.3">
      <c r="A197" s="51"/>
      <c r="B197" s="52"/>
    </row>
    <row r="198" spans="1:2" x14ac:dyDescent="0.3">
      <c r="A198" s="51"/>
      <c r="B198" s="52"/>
    </row>
    <row r="199" spans="1:2" x14ac:dyDescent="0.3">
      <c r="A199" s="51"/>
      <c r="B199" s="52"/>
    </row>
    <row r="200" spans="1:2" x14ac:dyDescent="0.3">
      <c r="A200" s="51"/>
      <c r="B200" s="52"/>
    </row>
    <row r="201" spans="1:2" x14ac:dyDescent="0.3">
      <c r="A201" s="51"/>
      <c r="B201" s="52"/>
    </row>
    <row r="202" spans="1:2" x14ac:dyDescent="0.3">
      <c r="A202" s="51"/>
      <c r="B202" s="52"/>
    </row>
    <row r="203" spans="1:2" x14ac:dyDescent="0.3">
      <c r="A203" s="51"/>
      <c r="B203" s="52"/>
    </row>
    <row r="204" spans="1:2" x14ac:dyDescent="0.3">
      <c r="A204" s="51"/>
      <c r="B204" s="52"/>
    </row>
    <row r="205" spans="1:2" x14ac:dyDescent="0.3">
      <c r="A205" s="51"/>
      <c r="B205" s="52"/>
    </row>
    <row r="206" spans="1:2" x14ac:dyDescent="0.3">
      <c r="A206" s="51"/>
      <c r="B206" s="52"/>
    </row>
    <row r="207" spans="1:2" x14ac:dyDescent="0.3">
      <c r="A207" s="51"/>
      <c r="B207" s="52"/>
    </row>
    <row r="208" spans="1:2" x14ac:dyDescent="0.3">
      <c r="A208" s="51"/>
      <c r="B208" s="52"/>
    </row>
    <row r="209" spans="1:2" x14ac:dyDescent="0.3">
      <c r="A209" s="51"/>
      <c r="B209" s="52"/>
    </row>
    <row r="210" spans="1:2" x14ac:dyDescent="0.3">
      <c r="A210" s="51"/>
      <c r="B210" s="52"/>
    </row>
    <row r="211" spans="1:2" x14ac:dyDescent="0.3">
      <c r="A211" s="51"/>
      <c r="B211" s="52"/>
    </row>
    <row r="212" spans="1:2" x14ac:dyDescent="0.3">
      <c r="A212" s="51"/>
      <c r="B212" s="52"/>
    </row>
    <row r="213" spans="1:2" x14ac:dyDescent="0.3">
      <c r="A213" s="51"/>
      <c r="B213" s="52"/>
    </row>
    <row r="214" spans="1:2" x14ac:dyDescent="0.3">
      <c r="A214" s="51"/>
      <c r="B214" s="52"/>
    </row>
    <row r="215" spans="1:2" x14ac:dyDescent="0.3">
      <c r="A215" s="51"/>
      <c r="B215" s="52"/>
    </row>
    <row r="216" spans="1:2" x14ac:dyDescent="0.3">
      <c r="A216" s="51"/>
      <c r="B216" s="52"/>
    </row>
    <row r="217" spans="1:2" x14ac:dyDescent="0.3">
      <c r="A217" s="51"/>
      <c r="B217" s="52"/>
    </row>
    <row r="218" spans="1:2" x14ac:dyDescent="0.3">
      <c r="A218" s="51"/>
      <c r="B218" s="52"/>
    </row>
    <row r="219" spans="1:2" x14ac:dyDescent="0.3">
      <c r="A219" s="51"/>
      <c r="B219" s="52"/>
    </row>
    <row r="220" spans="1:2" x14ac:dyDescent="0.3">
      <c r="A220" s="51"/>
      <c r="B220" s="52"/>
    </row>
    <row r="221" spans="1:2" x14ac:dyDescent="0.3">
      <c r="A221" s="51"/>
      <c r="B221" s="52"/>
    </row>
    <row r="222" spans="1:2" x14ac:dyDescent="0.3">
      <c r="A222" s="51"/>
      <c r="B222" s="52"/>
    </row>
    <row r="223" spans="1:2" x14ac:dyDescent="0.3">
      <c r="A223" s="51"/>
      <c r="B223" s="52"/>
    </row>
    <row r="224" spans="1:2" x14ac:dyDescent="0.3">
      <c r="A224" s="51"/>
      <c r="B224" s="52"/>
    </row>
    <row r="225" spans="1:2" x14ac:dyDescent="0.3">
      <c r="A225" s="51"/>
      <c r="B225" s="52"/>
    </row>
    <row r="226" spans="1:2" x14ac:dyDescent="0.3">
      <c r="A226" s="51"/>
      <c r="B226" s="52"/>
    </row>
    <row r="227" spans="1:2" x14ac:dyDescent="0.3">
      <c r="A227" s="51"/>
      <c r="B227" s="52"/>
    </row>
    <row r="228" spans="1:2" x14ac:dyDescent="0.3">
      <c r="A228" s="51"/>
      <c r="B228" s="52"/>
    </row>
    <row r="229" spans="1:2" x14ac:dyDescent="0.3">
      <c r="A229" s="51"/>
      <c r="B229" s="52"/>
    </row>
    <row r="230" spans="1:2" x14ac:dyDescent="0.3">
      <c r="A230" s="51"/>
      <c r="B230" s="52"/>
    </row>
    <row r="231" spans="1:2" x14ac:dyDescent="0.3">
      <c r="A231" s="51"/>
      <c r="B231" s="52"/>
    </row>
    <row r="232" spans="1:2" x14ac:dyDescent="0.3">
      <c r="A232" s="51"/>
      <c r="B232" s="52"/>
    </row>
    <row r="233" spans="1:2" x14ac:dyDescent="0.3">
      <c r="A233" s="51"/>
      <c r="B233" s="52"/>
    </row>
    <row r="234" spans="1:2" x14ac:dyDescent="0.3">
      <c r="A234" s="51"/>
      <c r="B234" s="52"/>
    </row>
    <row r="235" spans="1:2" x14ac:dyDescent="0.3">
      <c r="A235" s="51"/>
      <c r="B235" s="52"/>
    </row>
    <row r="236" spans="1:2" x14ac:dyDescent="0.3">
      <c r="A236" s="51"/>
      <c r="B236" s="52"/>
    </row>
    <row r="237" spans="1:2" x14ac:dyDescent="0.3">
      <c r="A237" s="51"/>
      <c r="B237" s="52"/>
    </row>
    <row r="238" spans="1:2" x14ac:dyDescent="0.3">
      <c r="A238" s="51"/>
      <c r="B238" s="52"/>
    </row>
    <row r="239" spans="1:2" x14ac:dyDescent="0.3">
      <c r="A239" s="51"/>
      <c r="B239" s="52"/>
    </row>
    <row r="240" spans="1:2" x14ac:dyDescent="0.3">
      <c r="A240" s="51"/>
      <c r="B240" s="52"/>
    </row>
    <row r="241" spans="1:2" x14ac:dyDescent="0.3">
      <c r="A241" s="51"/>
      <c r="B241" s="52"/>
    </row>
    <row r="242" spans="1:2" x14ac:dyDescent="0.3">
      <c r="A242" s="51"/>
      <c r="B242" s="52"/>
    </row>
    <row r="243" spans="1:2" x14ac:dyDescent="0.3">
      <c r="A243" s="51"/>
      <c r="B243" s="52"/>
    </row>
    <row r="244" spans="1:2" x14ac:dyDescent="0.3">
      <c r="A244" s="51"/>
      <c r="B244" s="52"/>
    </row>
    <row r="245" spans="1:2" x14ac:dyDescent="0.3">
      <c r="A245" s="51"/>
      <c r="B245" s="52"/>
    </row>
    <row r="246" spans="1:2" x14ac:dyDescent="0.3">
      <c r="A246" s="51"/>
      <c r="B246" s="52"/>
    </row>
    <row r="247" spans="1:2" x14ac:dyDescent="0.3">
      <c r="A247" s="51"/>
      <c r="B247" s="52"/>
    </row>
    <row r="248" spans="1:2" x14ac:dyDescent="0.3">
      <c r="A248" s="51"/>
      <c r="B248" s="52"/>
    </row>
    <row r="249" spans="1:2" x14ac:dyDescent="0.3">
      <c r="A249" s="51"/>
      <c r="B249" s="52"/>
    </row>
    <row r="250" spans="1:2" x14ac:dyDescent="0.3">
      <c r="A250" s="51"/>
      <c r="B250" s="52"/>
    </row>
    <row r="251" spans="1:2" x14ac:dyDescent="0.3">
      <c r="A251" s="51"/>
      <c r="B251" s="52"/>
    </row>
    <row r="252" spans="1:2" x14ac:dyDescent="0.3">
      <c r="A252" s="51"/>
      <c r="B252" s="52"/>
    </row>
    <row r="253" spans="1:2" x14ac:dyDescent="0.3">
      <c r="A253" s="51"/>
      <c r="B253" s="52"/>
    </row>
    <row r="254" spans="1:2" x14ac:dyDescent="0.3">
      <c r="A254" s="51"/>
      <c r="B254" s="52"/>
    </row>
    <row r="255" spans="1:2" x14ac:dyDescent="0.3">
      <c r="A255" s="51"/>
      <c r="B255" s="52"/>
    </row>
    <row r="256" spans="1:2" x14ac:dyDescent="0.3">
      <c r="A256" s="51"/>
      <c r="B256" s="52"/>
    </row>
    <row r="257" spans="1:2" x14ac:dyDescent="0.3">
      <c r="A257" s="51"/>
      <c r="B257" s="52"/>
    </row>
    <row r="258" spans="1:2" x14ac:dyDescent="0.3">
      <c r="A258" s="51"/>
      <c r="B258" s="52"/>
    </row>
    <row r="259" spans="1:2" x14ac:dyDescent="0.3">
      <c r="A259" s="51"/>
      <c r="B259" s="52"/>
    </row>
    <row r="260" spans="1:2" x14ac:dyDescent="0.3">
      <c r="A260" s="51"/>
      <c r="B260" s="52"/>
    </row>
    <row r="261" spans="1:2" x14ac:dyDescent="0.3">
      <c r="A261" s="51"/>
      <c r="B261" s="52"/>
    </row>
    <row r="262" spans="1:2" x14ac:dyDescent="0.3">
      <c r="A262" s="51"/>
      <c r="B262" s="52"/>
    </row>
    <row r="263" spans="1:2" x14ac:dyDescent="0.3">
      <c r="A263" s="51"/>
      <c r="B263" s="52"/>
    </row>
    <row r="264" spans="1:2" x14ac:dyDescent="0.3">
      <c r="A264" s="51"/>
      <c r="B264" s="52"/>
    </row>
    <row r="265" spans="1:2" x14ac:dyDescent="0.3">
      <c r="A265" s="51"/>
      <c r="B265" s="52"/>
    </row>
    <row r="266" spans="1:2" x14ac:dyDescent="0.3">
      <c r="A266" s="51"/>
      <c r="B266" s="52"/>
    </row>
    <row r="267" spans="1:2" x14ac:dyDescent="0.3">
      <c r="A267" s="51"/>
      <c r="B267" s="52"/>
    </row>
    <row r="268" spans="1:2" x14ac:dyDescent="0.3">
      <c r="A268" s="51"/>
      <c r="B268" s="52"/>
    </row>
    <row r="269" spans="1:2" x14ac:dyDescent="0.3">
      <c r="A269" s="51"/>
      <c r="B269" s="52"/>
    </row>
    <row r="270" spans="1:2" x14ac:dyDescent="0.3">
      <c r="A270" s="51"/>
      <c r="B270" s="52"/>
    </row>
    <row r="271" spans="1:2" x14ac:dyDescent="0.3">
      <c r="A271" s="51"/>
      <c r="B271" s="52"/>
    </row>
    <row r="272" spans="1:2" x14ac:dyDescent="0.3">
      <c r="A272" s="51"/>
      <c r="B272" s="52"/>
    </row>
    <row r="273" spans="1:2" x14ac:dyDescent="0.3">
      <c r="A273" s="51"/>
      <c r="B273" s="52"/>
    </row>
    <row r="274" spans="1:2" x14ac:dyDescent="0.3">
      <c r="A274" s="51"/>
      <c r="B274" s="52"/>
    </row>
    <row r="275" spans="1:2" x14ac:dyDescent="0.3">
      <c r="A275" s="51"/>
      <c r="B275" s="52"/>
    </row>
    <row r="276" spans="1:2" x14ac:dyDescent="0.3">
      <c r="A276" s="51"/>
      <c r="B276" s="52"/>
    </row>
    <row r="277" spans="1:2" x14ac:dyDescent="0.3">
      <c r="A277" s="51"/>
      <c r="B277" s="52"/>
    </row>
    <row r="278" spans="1:2" x14ac:dyDescent="0.3">
      <c r="A278" s="51"/>
      <c r="B278" s="52"/>
    </row>
    <row r="279" spans="1:2" x14ac:dyDescent="0.3">
      <c r="A279" s="51"/>
      <c r="B279" s="52"/>
    </row>
    <row r="280" spans="1:2" x14ac:dyDescent="0.3">
      <c r="A280" s="51"/>
      <c r="B280" s="52"/>
    </row>
    <row r="281" spans="1:2" x14ac:dyDescent="0.3">
      <c r="A281" s="51"/>
      <c r="B281" s="52"/>
    </row>
    <row r="282" spans="1:2" x14ac:dyDescent="0.3">
      <c r="A282" s="51"/>
      <c r="B282" s="52"/>
    </row>
    <row r="283" spans="1:2" x14ac:dyDescent="0.3">
      <c r="A283" s="51"/>
      <c r="B283" s="52"/>
    </row>
    <row r="284" spans="1:2" x14ac:dyDescent="0.3">
      <c r="A284" s="51"/>
      <c r="B284" s="52"/>
    </row>
    <row r="285" spans="1:2" x14ac:dyDescent="0.3">
      <c r="A285" s="51"/>
      <c r="B285" s="52"/>
    </row>
    <row r="286" spans="1:2" x14ac:dyDescent="0.3">
      <c r="A286" s="51"/>
      <c r="B286" s="52"/>
    </row>
    <row r="287" spans="1:2" x14ac:dyDescent="0.3">
      <c r="A287" s="51"/>
      <c r="B287" s="52"/>
    </row>
    <row r="288" spans="1:2" x14ac:dyDescent="0.3">
      <c r="A288" s="51"/>
      <c r="B288" s="52"/>
    </row>
    <row r="289" spans="1:2" x14ac:dyDescent="0.3">
      <c r="A289" s="51"/>
      <c r="B289" s="52"/>
    </row>
    <row r="290" spans="1:2" x14ac:dyDescent="0.3">
      <c r="A290" s="51"/>
      <c r="B290" s="52"/>
    </row>
    <row r="291" spans="1:2" x14ac:dyDescent="0.3">
      <c r="A291" s="51"/>
      <c r="B291" s="52"/>
    </row>
    <row r="292" spans="1:2" x14ac:dyDescent="0.3">
      <c r="A292" s="51"/>
      <c r="B292" s="52"/>
    </row>
    <row r="293" spans="1:2" x14ac:dyDescent="0.3">
      <c r="A293" s="51"/>
      <c r="B293" s="52"/>
    </row>
    <row r="294" spans="1:2" x14ac:dyDescent="0.3">
      <c r="A294" s="51"/>
      <c r="B294" s="52"/>
    </row>
    <row r="295" spans="1:2" x14ac:dyDescent="0.3">
      <c r="A295" s="51"/>
      <c r="B295" s="52"/>
    </row>
    <row r="296" spans="1:2" x14ac:dyDescent="0.3">
      <c r="A296" s="51"/>
      <c r="B296" s="52"/>
    </row>
    <row r="297" spans="1:2" x14ac:dyDescent="0.3">
      <c r="A297" s="51"/>
      <c r="B297" s="52"/>
    </row>
    <row r="298" spans="1:2" x14ac:dyDescent="0.3">
      <c r="A298" s="51"/>
      <c r="B298" s="52"/>
    </row>
    <row r="299" spans="1:2" x14ac:dyDescent="0.3">
      <c r="A299" s="51"/>
      <c r="B299" s="52"/>
    </row>
    <row r="300" spans="1:2" x14ac:dyDescent="0.3">
      <c r="A300" s="51"/>
      <c r="B300" s="52"/>
    </row>
    <row r="301" spans="1:2" x14ac:dyDescent="0.3">
      <c r="A301" s="51"/>
      <c r="B301" s="52"/>
    </row>
    <row r="302" spans="1:2" x14ac:dyDescent="0.3">
      <c r="A302" s="51"/>
      <c r="B302" s="52"/>
    </row>
    <row r="303" spans="1:2" x14ac:dyDescent="0.3">
      <c r="A303" s="51"/>
      <c r="B303" s="52"/>
    </row>
    <row r="304" spans="1:2" x14ac:dyDescent="0.3">
      <c r="A304" s="51"/>
      <c r="B304" s="52"/>
    </row>
    <row r="305" spans="1:2" x14ac:dyDescent="0.3">
      <c r="A305" s="51"/>
      <c r="B305" s="52"/>
    </row>
    <row r="306" spans="1:2" x14ac:dyDescent="0.3">
      <c r="A306" s="51"/>
      <c r="B306" s="52"/>
    </row>
    <row r="307" spans="1:2" x14ac:dyDescent="0.3">
      <c r="A307" s="51"/>
      <c r="B307" s="52"/>
    </row>
    <row r="308" spans="1:2" x14ac:dyDescent="0.3">
      <c r="A308" s="51"/>
      <c r="B308" s="52"/>
    </row>
    <row r="309" spans="1:2" x14ac:dyDescent="0.3">
      <c r="A309" s="51"/>
      <c r="B309" s="52"/>
    </row>
    <row r="310" spans="1:2" x14ac:dyDescent="0.3">
      <c r="A310" s="51"/>
      <c r="B310" s="52"/>
    </row>
    <row r="311" spans="1:2" x14ac:dyDescent="0.3">
      <c r="A311" s="51"/>
      <c r="B311" s="52"/>
    </row>
    <row r="312" spans="1:2" x14ac:dyDescent="0.3">
      <c r="A312" s="51"/>
      <c r="B312" s="52"/>
    </row>
    <row r="313" spans="1:2" x14ac:dyDescent="0.3">
      <c r="A313" s="51"/>
      <c r="B313" s="52"/>
    </row>
    <row r="314" spans="1:2" x14ac:dyDescent="0.3">
      <c r="A314" s="51"/>
      <c r="B314" s="52"/>
    </row>
    <row r="315" spans="1:2" x14ac:dyDescent="0.3">
      <c r="A315" s="51"/>
      <c r="B315" s="52"/>
    </row>
    <row r="316" spans="1:2" x14ac:dyDescent="0.3">
      <c r="A316" s="51"/>
      <c r="B316" s="52"/>
    </row>
    <row r="317" spans="1:2" x14ac:dyDescent="0.3">
      <c r="A317" s="51"/>
      <c r="B317" s="52"/>
    </row>
    <row r="318" spans="1:2" x14ac:dyDescent="0.3">
      <c r="A318" s="51"/>
      <c r="B318" s="52"/>
    </row>
    <row r="319" spans="1:2" x14ac:dyDescent="0.3">
      <c r="A319" s="51"/>
      <c r="B319" s="52"/>
    </row>
    <row r="320" spans="1:2" x14ac:dyDescent="0.3">
      <c r="A320" s="51"/>
      <c r="B320" s="52"/>
    </row>
    <row r="321" spans="1:2" x14ac:dyDescent="0.3">
      <c r="A321" s="51"/>
      <c r="B321" s="52"/>
    </row>
    <row r="322" spans="1:2" x14ac:dyDescent="0.3">
      <c r="A322" s="51"/>
      <c r="B322" s="52"/>
    </row>
    <row r="323" spans="1:2" x14ac:dyDescent="0.3">
      <c r="A323" s="51"/>
      <c r="B323" s="52"/>
    </row>
    <row r="324" spans="1:2" x14ac:dyDescent="0.3">
      <c r="A324" s="51"/>
      <c r="B324" s="52"/>
    </row>
    <row r="325" spans="1:2" x14ac:dyDescent="0.3">
      <c r="A325" s="51"/>
      <c r="B325" s="52"/>
    </row>
    <row r="326" spans="1:2" x14ac:dyDescent="0.3">
      <c r="A326" s="51"/>
      <c r="B326" s="52"/>
    </row>
    <row r="327" spans="1:2" x14ac:dyDescent="0.3">
      <c r="A327" s="51"/>
      <c r="B327" s="52"/>
    </row>
    <row r="328" spans="1:2" x14ac:dyDescent="0.3">
      <c r="A328" s="51"/>
      <c r="B328" s="52"/>
    </row>
    <row r="329" spans="1:2" x14ac:dyDescent="0.3">
      <c r="A329" s="51"/>
      <c r="B329" s="52"/>
    </row>
    <row r="330" spans="1:2" x14ac:dyDescent="0.3">
      <c r="A330" s="51"/>
      <c r="B330" s="52"/>
    </row>
    <row r="331" spans="1:2" x14ac:dyDescent="0.3">
      <c r="A331" s="51"/>
      <c r="B331" s="52"/>
    </row>
    <row r="332" spans="1:2" x14ac:dyDescent="0.3">
      <c r="A332" s="51"/>
      <c r="B332" s="52"/>
    </row>
    <row r="333" spans="1:2" x14ac:dyDescent="0.3">
      <c r="A333" s="51"/>
      <c r="B333" s="52"/>
    </row>
    <row r="334" spans="1:2" x14ac:dyDescent="0.3">
      <c r="A334" s="51"/>
      <c r="B334" s="52"/>
    </row>
    <row r="335" spans="1:2" x14ac:dyDescent="0.3">
      <c r="A335" s="51"/>
      <c r="B335" s="52"/>
    </row>
    <row r="336" spans="1:2" x14ac:dyDescent="0.3">
      <c r="A336" s="51"/>
      <c r="B336" s="52"/>
    </row>
    <row r="337" spans="1:2" x14ac:dyDescent="0.3">
      <c r="A337" s="51"/>
      <c r="B337" s="52"/>
    </row>
    <row r="338" spans="1:2" x14ac:dyDescent="0.3">
      <c r="A338" s="51"/>
      <c r="B338" s="52"/>
    </row>
    <row r="339" spans="1:2" x14ac:dyDescent="0.3">
      <c r="A339" s="51"/>
      <c r="B339" s="52"/>
    </row>
    <row r="340" spans="1:2" x14ac:dyDescent="0.3">
      <c r="A340" s="51"/>
      <c r="B340" s="52"/>
    </row>
    <row r="341" spans="1:2" x14ac:dyDescent="0.3">
      <c r="A341" s="51"/>
      <c r="B341" s="52"/>
    </row>
    <row r="342" spans="1:2" x14ac:dyDescent="0.3">
      <c r="A342" s="51"/>
      <c r="B342" s="52"/>
    </row>
    <row r="343" spans="1:2" x14ac:dyDescent="0.3">
      <c r="A343" s="51"/>
      <c r="B343" s="52"/>
    </row>
    <row r="344" spans="1:2" x14ac:dyDescent="0.3">
      <c r="A344" s="51"/>
      <c r="B344" s="52"/>
    </row>
    <row r="345" spans="1:2" x14ac:dyDescent="0.3">
      <c r="A345" s="51"/>
      <c r="B345" s="52"/>
    </row>
    <row r="346" spans="1:2" x14ac:dyDescent="0.3">
      <c r="A346" s="51"/>
      <c r="B346" s="52"/>
    </row>
    <row r="347" spans="1:2" x14ac:dyDescent="0.3">
      <c r="A347" s="51"/>
      <c r="B347" s="52"/>
    </row>
    <row r="348" spans="1:2" x14ac:dyDescent="0.3">
      <c r="A348" s="51"/>
      <c r="B348" s="52"/>
    </row>
    <row r="349" spans="1:2" x14ac:dyDescent="0.3">
      <c r="A349" s="51"/>
      <c r="B349" s="52"/>
    </row>
    <row r="350" spans="1:2" x14ac:dyDescent="0.3">
      <c r="A350" s="51"/>
      <c r="B350" s="52"/>
    </row>
    <row r="351" spans="1:2" x14ac:dyDescent="0.3">
      <c r="A351" s="51"/>
      <c r="B351" s="52"/>
    </row>
    <row r="352" spans="1:2" x14ac:dyDescent="0.3">
      <c r="A352" s="51"/>
      <c r="B352" s="52"/>
    </row>
    <row r="353" spans="1:2" x14ac:dyDescent="0.3">
      <c r="A353" s="51"/>
      <c r="B353" s="52"/>
    </row>
    <row r="354" spans="1:2" x14ac:dyDescent="0.3">
      <c r="A354" s="51"/>
      <c r="B354" s="52"/>
    </row>
    <row r="355" spans="1:2" x14ac:dyDescent="0.3">
      <c r="A355" s="51"/>
      <c r="B355" s="52"/>
    </row>
    <row r="356" spans="1:2" x14ac:dyDescent="0.3">
      <c r="A356" s="51"/>
      <c r="B356" s="52"/>
    </row>
    <row r="357" spans="1:2" x14ac:dyDescent="0.3">
      <c r="A357" s="51"/>
      <c r="B357" s="52"/>
    </row>
    <row r="358" spans="1:2" x14ac:dyDescent="0.3">
      <c r="A358" s="51"/>
      <c r="B358" s="52"/>
    </row>
    <row r="359" spans="1:2" x14ac:dyDescent="0.3">
      <c r="A359" s="51"/>
      <c r="B359" s="52"/>
    </row>
    <row r="360" spans="1:2" x14ac:dyDescent="0.3">
      <c r="A360" s="51"/>
      <c r="B360" s="52"/>
    </row>
    <row r="361" spans="1:2" x14ac:dyDescent="0.3">
      <c r="A361" s="51"/>
      <c r="B361" s="52"/>
    </row>
    <row r="362" spans="1:2" x14ac:dyDescent="0.3">
      <c r="A362" s="51"/>
      <c r="B362" s="52"/>
    </row>
    <row r="363" spans="1:2" x14ac:dyDescent="0.3">
      <c r="A363" s="51"/>
      <c r="B363" s="52"/>
    </row>
    <row r="364" spans="1:2" x14ac:dyDescent="0.3">
      <c r="A364" s="51"/>
      <c r="B364" s="52"/>
    </row>
    <row r="365" spans="1:2" x14ac:dyDescent="0.3">
      <c r="A365" s="51"/>
      <c r="B365" s="52"/>
    </row>
    <row r="366" spans="1:2" x14ac:dyDescent="0.3">
      <c r="A366" s="51"/>
      <c r="B366" s="52"/>
    </row>
    <row r="367" spans="1:2" x14ac:dyDescent="0.3">
      <c r="A367" s="51"/>
      <c r="B367" s="52"/>
    </row>
    <row r="368" spans="1:2" x14ac:dyDescent="0.3">
      <c r="A368" s="51"/>
      <c r="B368" s="52"/>
    </row>
    <row r="369" spans="1:2" x14ac:dyDescent="0.3">
      <c r="A369" s="51"/>
      <c r="B369" s="52"/>
    </row>
    <row r="370" spans="1:2" x14ac:dyDescent="0.3">
      <c r="A370" s="51"/>
      <c r="B370" s="52"/>
    </row>
    <row r="371" spans="1:2" x14ac:dyDescent="0.3">
      <c r="A371" s="51"/>
      <c r="B371" s="52"/>
    </row>
    <row r="372" spans="1:2" x14ac:dyDescent="0.3">
      <c r="A372" s="51"/>
      <c r="B372" s="52"/>
    </row>
    <row r="373" spans="1:2" x14ac:dyDescent="0.3">
      <c r="A373" s="51"/>
      <c r="B373" s="52"/>
    </row>
    <row r="374" spans="1:2" x14ac:dyDescent="0.3">
      <c r="A374" s="51"/>
      <c r="B374" s="52"/>
    </row>
    <row r="375" spans="1:2" x14ac:dyDescent="0.3">
      <c r="A375" s="51"/>
      <c r="B375" s="52"/>
    </row>
    <row r="376" spans="1:2" x14ac:dyDescent="0.3">
      <c r="A376" s="51"/>
      <c r="B376" s="52"/>
    </row>
    <row r="377" spans="1:2" x14ac:dyDescent="0.3">
      <c r="A377" s="51"/>
      <c r="B377" s="52"/>
    </row>
    <row r="378" spans="1:2" x14ac:dyDescent="0.3">
      <c r="A378" s="51"/>
      <c r="B378" s="52"/>
    </row>
    <row r="379" spans="1:2" x14ac:dyDescent="0.3">
      <c r="A379" s="51"/>
      <c r="B379" s="52"/>
    </row>
    <row r="380" spans="1:2" x14ac:dyDescent="0.3">
      <c r="A380" s="51"/>
      <c r="B380" s="52"/>
    </row>
    <row r="381" spans="1:2" x14ac:dyDescent="0.3">
      <c r="A381" s="51"/>
      <c r="B381" s="52"/>
    </row>
    <row r="382" spans="1:2" x14ac:dyDescent="0.3">
      <c r="A382" s="51"/>
      <c r="B382" s="52"/>
    </row>
    <row r="383" spans="1:2" x14ac:dyDescent="0.3">
      <c r="A383" s="51"/>
      <c r="B383" s="52"/>
    </row>
    <row r="384" spans="1:2" x14ac:dyDescent="0.3">
      <c r="A384" s="51"/>
      <c r="B384" s="52"/>
    </row>
    <row r="385" spans="1:2" x14ac:dyDescent="0.3">
      <c r="A385" s="51"/>
      <c r="B385" s="52"/>
    </row>
    <row r="386" spans="1:2" x14ac:dyDescent="0.3">
      <c r="A386" s="51"/>
      <c r="B386" s="52"/>
    </row>
    <row r="387" spans="1:2" x14ac:dyDescent="0.3">
      <c r="A387" s="51"/>
      <c r="B387" s="52"/>
    </row>
    <row r="388" spans="1:2" x14ac:dyDescent="0.3">
      <c r="A388" s="51"/>
      <c r="B388" s="52"/>
    </row>
    <row r="389" spans="1:2" x14ac:dyDescent="0.3">
      <c r="A389" s="51"/>
      <c r="B389" s="52"/>
    </row>
    <row r="390" spans="1:2" x14ac:dyDescent="0.3">
      <c r="A390" s="51"/>
      <c r="B390" s="52"/>
    </row>
    <row r="391" spans="1:2" x14ac:dyDescent="0.3">
      <c r="A391" s="51"/>
      <c r="B391" s="52"/>
    </row>
    <row r="392" spans="1:2" x14ac:dyDescent="0.3">
      <c r="A392" s="51"/>
      <c r="B392" s="52"/>
    </row>
    <row r="393" spans="1:2" x14ac:dyDescent="0.3">
      <c r="A393" s="51"/>
      <c r="B393" s="52"/>
    </row>
    <row r="394" spans="1:2" x14ac:dyDescent="0.3">
      <c r="A394" s="51"/>
      <c r="B394" s="52"/>
    </row>
    <row r="395" spans="1:2" x14ac:dyDescent="0.3">
      <c r="A395" s="51"/>
      <c r="B395" s="52"/>
    </row>
    <row r="396" spans="1:2" x14ac:dyDescent="0.3">
      <c r="A396" s="51"/>
      <c r="B396" s="52"/>
    </row>
    <row r="397" spans="1:2" x14ac:dyDescent="0.3">
      <c r="A397" s="51"/>
      <c r="B397" s="52"/>
    </row>
    <row r="398" spans="1:2" x14ac:dyDescent="0.3">
      <c r="A398" s="51"/>
      <c r="B398" s="52"/>
    </row>
    <row r="399" spans="1:2" x14ac:dyDescent="0.3">
      <c r="A399" s="51"/>
      <c r="B399" s="52"/>
    </row>
    <row r="400" spans="1:2" x14ac:dyDescent="0.3">
      <c r="A400" s="51"/>
      <c r="B400" s="52"/>
    </row>
    <row r="401" spans="1:2" x14ac:dyDescent="0.3">
      <c r="A401" s="51"/>
      <c r="B401" s="52"/>
    </row>
    <row r="402" spans="1:2" x14ac:dyDescent="0.3">
      <c r="A402" s="51"/>
      <c r="B402" s="52"/>
    </row>
    <row r="403" spans="1:2" x14ac:dyDescent="0.3">
      <c r="A403" s="51"/>
      <c r="B403" s="52"/>
    </row>
    <row r="404" spans="1:2" x14ac:dyDescent="0.3">
      <c r="A404" s="51"/>
      <c r="B404" s="52"/>
    </row>
    <row r="405" spans="1:2" x14ac:dyDescent="0.3">
      <c r="A405" s="51"/>
      <c r="B405" s="52"/>
    </row>
    <row r="406" spans="1:2" x14ac:dyDescent="0.3">
      <c r="A406" s="51"/>
      <c r="B406" s="52"/>
    </row>
    <row r="407" spans="1:2" x14ac:dyDescent="0.3">
      <c r="A407" s="51"/>
      <c r="B407" s="52"/>
    </row>
    <row r="408" spans="1:2" x14ac:dyDescent="0.3">
      <c r="A408" s="51"/>
      <c r="B408" s="52"/>
    </row>
    <row r="409" spans="1:2" x14ac:dyDescent="0.3">
      <c r="A409" s="51"/>
      <c r="B409" s="52"/>
    </row>
    <row r="410" spans="1:2" x14ac:dyDescent="0.3">
      <c r="A410" s="51"/>
      <c r="B410" s="52"/>
    </row>
    <row r="411" spans="1:2" x14ac:dyDescent="0.3">
      <c r="A411" s="51"/>
      <c r="B411" s="52"/>
    </row>
    <row r="412" spans="1:2" x14ac:dyDescent="0.3">
      <c r="A412" s="51"/>
      <c r="B412" s="52"/>
    </row>
    <row r="413" spans="1:2" x14ac:dyDescent="0.3">
      <c r="A413" s="51"/>
      <c r="B413" s="52"/>
    </row>
    <row r="414" spans="1:2" x14ac:dyDescent="0.3">
      <c r="A414" s="51"/>
      <c r="B414" s="52"/>
    </row>
    <row r="415" spans="1:2" x14ac:dyDescent="0.3">
      <c r="A415" s="51"/>
      <c r="B415" s="52"/>
    </row>
    <row r="416" spans="1:2" x14ac:dyDescent="0.3">
      <c r="A416" s="51"/>
      <c r="B416" s="52"/>
    </row>
    <row r="417" spans="1:2" x14ac:dyDescent="0.3">
      <c r="A417" s="51"/>
      <c r="B417" s="52"/>
    </row>
    <row r="418" spans="1:2" x14ac:dyDescent="0.3">
      <c r="A418" s="51"/>
      <c r="B418" s="52"/>
    </row>
    <row r="419" spans="1:2" x14ac:dyDescent="0.3">
      <c r="A419" s="51"/>
      <c r="B419" s="52"/>
    </row>
    <row r="420" spans="1:2" x14ac:dyDescent="0.3">
      <c r="A420" s="51"/>
      <c r="B420" s="52"/>
    </row>
    <row r="421" spans="1:2" x14ac:dyDescent="0.3">
      <c r="A421" s="51"/>
      <c r="B421" s="52"/>
    </row>
    <row r="422" spans="1:2" x14ac:dyDescent="0.3">
      <c r="A422" s="51"/>
      <c r="B422" s="52"/>
    </row>
    <row r="423" spans="1:2" x14ac:dyDescent="0.3">
      <c r="A423" s="51"/>
      <c r="B423" s="52"/>
    </row>
    <row r="424" spans="1:2" x14ac:dyDescent="0.3">
      <c r="A424" s="51"/>
      <c r="B424" s="52"/>
    </row>
    <row r="425" spans="1:2" x14ac:dyDescent="0.3">
      <c r="A425" s="51"/>
      <c r="B425" s="52"/>
    </row>
    <row r="426" spans="1:2" x14ac:dyDescent="0.3">
      <c r="A426" s="51"/>
      <c r="B426" s="52"/>
    </row>
    <row r="427" spans="1:2" x14ac:dyDescent="0.3">
      <c r="A427" s="51"/>
      <c r="B427" s="52"/>
    </row>
    <row r="428" spans="1:2" x14ac:dyDescent="0.3">
      <c r="A428" s="51"/>
      <c r="B428" s="52"/>
    </row>
    <row r="429" spans="1:2" x14ac:dyDescent="0.3">
      <c r="A429" s="51"/>
      <c r="B429" s="52"/>
    </row>
    <row r="430" spans="1:2" x14ac:dyDescent="0.3">
      <c r="A430" s="51"/>
      <c r="B430" s="52"/>
    </row>
    <row r="431" spans="1:2" x14ac:dyDescent="0.3">
      <c r="A431" s="51"/>
      <c r="B431" s="52"/>
    </row>
    <row r="432" spans="1:2" x14ac:dyDescent="0.3">
      <c r="A432" s="51"/>
      <c r="B432" s="52"/>
    </row>
    <row r="433" spans="1:2" x14ac:dyDescent="0.3">
      <c r="A433" s="51"/>
      <c r="B433" s="52"/>
    </row>
    <row r="434" spans="1:2" x14ac:dyDescent="0.3">
      <c r="A434" s="51"/>
      <c r="B434" s="52"/>
    </row>
    <row r="435" spans="1:2" x14ac:dyDescent="0.3">
      <c r="A435" s="51"/>
      <c r="B435" s="52"/>
    </row>
    <row r="436" spans="1:2" x14ac:dyDescent="0.3">
      <c r="A436" s="51"/>
      <c r="B436" s="52"/>
    </row>
    <row r="437" spans="1:2" x14ac:dyDescent="0.3">
      <c r="A437" s="51"/>
      <c r="B437" s="52"/>
    </row>
    <row r="438" spans="1:2" x14ac:dyDescent="0.3">
      <c r="A438" s="51"/>
      <c r="B438" s="52"/>
    </row>
    <row r="439" spans="1:2" x14ac:dyDescent="0.3">
      <c r="A439" s="51"/>
      <c r="B439" s="52"/>
    </row>
    <row r="440" spans="1:2" x14ac:dyDescent="0.3">
      <c r="A440" s="51"/>
      <c r="B440" s="52"/>
    </row>
    <row r="441" spans="1:2" x14ac:dyDescent="0.3">
      <c r="A441" s="51"/>
      <c r="B441" s="52"/>
    </row>
    <row r="442" spans="1:2" x14ac:dyDescent="0.3">
      <c r="A442" s="51"/>
      <c r="B442" s="52"/>
    </row>
    <row r="443" spans="1:2" x14ac:dyDescent="0.3">
      <c r="A443" s="51"/>
      <c r="B443" s="52"/>
    </row>
    <row r="444" spans="1:2" x14ac:dyDescent="0.3">
      <c r="A444" s="51"/>
      <c r="B444" s="52"/>
    </row>
    <row r="445" spans="1:2" x14ac:dyDescent="0.3">
      <c r="A445" s="51"/>
      <c r="B445" s="52"/>
    </row>
    <row r="446" spans="1:2" x14ac:dyDescent="0.3">
      <c r="A446" s="51"/>
      <c r="B446" s="52"/>
    </row>
    <row r="447" spans="1:2" x14ac:dyDescent="0.3">
      <c r="A447" s="51"/>
      <c r="B447" s="52"/>
    </row>
    <row r="448" spans="1:2" x14ac:dyDescent="0.3">
      <c r="A448" s="51"/>
      <c r="B448" s="52"/>
    </row>
    <row r="449" spans="1:2" x14ac:dyDescent="0.3">
      <c r="A449" s="51"/>
      <c r="B449" s="52"/>
    </row>
    <row r="450" spans="1:2" x14ac:dyDescent="0.3">
      <c r="A450" s="51"/>
      <c r="B450" s="52"/>
    </row>
    <row r="451" spans="1:2" x14ac:dyDescent="0.3">
      <c r="A451" s="51"/>
      <c r="B451" s="52"/>
    </row>
    <row r="452" spans="1:2" x14ac:dyDescent="0.3">
      <c r="A452" s="51"/>
      <c r="B452" s="52"/>
    </row>
    <row r="453" spans="1:2" x14ac:dyDescent="0.3">
      <c r="A453" s="51"/>
      <c r="B453" s="52"/>
    </row>
    <row r="454" spans="1:2" x14ac:dyDescent="0.3">
      <c r="A454" s="51"/>
      <c r="B454" s="52"/>
    </row>
    <row r="455" spans="1:2" x14ac:dyDescent="0.3">
      <c r="A455" s="51"/>
      <c r="B455" s="52"/>
    </row>
    <row r="456" spans="1:2" x14ac:dyDescent="0.3">
      <c r="A456" s="51"/>
      <c r="B456" s="52"/>
    </row>
    <row r="457" spans="1:2" x14ac:dyDescent="0.3">
      <c r="A457" s="51"/>
      <c r="B457" s="52"/>
    </row>
    <row r="458" spans="1:2" x14ac:dyDescent="0.3">
      <c r="A458" s="51"/>
      <c r="B458" s="52"/>
    </row>
    <row r="459" spans="1:2" x14ac:dyDescent="0.3">
      <c r="A459" s="51"/>
      <c r="B459" s="52"/>
    </row>
    <row r="460" spans="1:2" x14ac:dyDescent="0.3">
      <c r="A460" s="51"/>
      <c r="B460" s="52"/>
    </row>
    <row r="461" spans="1:2" x14ac:dyDescent="0.3">
      <c r="A461" s="51"/>
      <c r="B461" s="52"/>
    </row>
    <row r="462" spans="1:2" x14ac:dyDescent="0.3">
      <c r="A462" s="51"/>
      <c r="B462" s="52"/>
    </row>
    <row r="463" spans="1:2" x14ac:dyDescent="0.3">
      <c r="A463" s="51"/>
      <c r="B463" s="52"/>
    </row>
    <row r="464" spans="1:2" x14ac:dyDescent="0.3">
      <c r="A464" s="51"/>
      <c r="B464" s="52"/>
    </row>
    <row r="465" spans="1:2" x14ac:dyDescent="0.3">
      <c r="A465" s="51"/>
      <c r="B465" s="52"/>
    </row>
    <row r="466" spans="1:2" x14ac:dyDescent="0.3">
      <c r="A466" s="51"/>
      <c r="B466" s="52"/>
    </row>
    <row r="467" spans="1:2" x14ac:dyDescent="0.3">
      <c r="A467" s="51"/>
      <c r="B467" s="52"/>
    </row>
    <row r="468" spans="1:2" x14ac:dyDescent="0.3">
      <c r="A468" s="51"/>
      <c r="B468" s="52"/>
    </row>
    <row r="469" spans="1:2" x14ac:dyDescent="0.3">
      <c r="A469" s="51"/>
      <c r="B469" s="52"/>
    </row>
    <row r="470" spans="1:2" x14ac:dyDescent="0.3">
      <c r="A470" s="51"/>
      <c r="B470" s="52"/>
    </row>
    <row r="471" spans="1:2" x14ac:dyDescent="0.3">
      <c r="A471" s="51"/>
      <c r="B471" s="52"/>
    </row>
    <row r="472" spans="1:2" x14ac:dyDescent="0.3">
      <c r="A472" s="51"/>
      <c r="B472" s="52"/>
    </row>
    <row r="473" spans="1:2" x14ac:dyDescent="0.3">
      <c r="A473" s="51"/>
      <c r="B473" s="52"/>
    </row>
    <row r="474" spans="1:2" x14ac:dyDescent="0.3">
      <c r="A474" s="51"/>
      <c r="B474" s="52"/>
    </row>
    <row r="475" spans="1:2" x14ac:dyDescent="0.3">
      <c r="A475" s="51"/>
      <c r="B475" s="52"/>
    </row>
    <row r="476" spans="1:2" x14ac:dyDescent="0.3">
      <c r="A476" s="51"/>
      <c r="B476" s="52"/>
    </row>
    <row r="477" spans="1:2" x14ac:dyDescent="0.3">
      <c r="A477" s="51"/>
      <c r="B477" s="52"/>
    </row>
    <row r="478" spans="1:2" x14ac:dyDescent="0.3">
      <c r="A478" s="51"/>
      <c r="B478" s="52"/>
    </row>
    <row r="479" spans="1:2" x14ac:dyDescent="0.3">
      <c r="A479" s="51"/>
      <c r="B479" s="52"/>
    </row>
    <row r="480" spans="1:2" x14ac:dyDescent="0.3">
      <c r="A480" s="51"/>
      <c r="B480" s="52"/>
    </row>
    <row r="481" spans="1:2" x14ac:dyDescent="0.3">
      <c r="A481" s="51"/>
      <c r="B481" s="52"/>
    </row>
    <row r="482" spans="1:2" x14ac:dyDescent="0.3">
      <c r="A482" s="51"/>
      <c r="B482" s="52"/>
    </row>
    <row r="483" spans="1:2" x14ac:dyDescent="0.3">
      <c r="A483" s="51"/>
      <c r="B483" s="52"/>
    </row>
    <row r="484" spans="1:2" x14ac:dyDescent="0.3">
      <c r="A484" s="51"/>
      <c r="B484" s="52"/>
    </row>
    <row r="485" spans="1:2" x14ac:dyDescent="0.3">
      <c r="A485" s="51"/>
      <c r="B485" s="52"/>
    </row>
    <row r="486" spans="1:2" x14ac:dyDescent="0.3">
      <c r="A486" s="51"/>
      <c r="B486" s="52"/>
    </row>
    <row r="487" spans="1:2" x14ac:dyDescent="0.3">
      <c r="A487" s="51"/>
      <c r="B487" s="52"/>
    </row>
    <row r="488" spans="1:2" x14ac:dyDescent="0.3">
      <c r="A488" s="51"/>
      <c r="B488" s="52"/>
    </row>
    <row r="489" spans="1:2" x14ac:dyDescent="0.3">
      <c r="A489" s="51"/>
      <c r="B489" s="52"/>
    </row>
    <row r="490" spans="1:2" x14ac:dyDescent="0.3">
      <c r="A490" s="51"/>
      <c r="B490" s="52"/>
    </row>
    <row r="491" spans="1:2" x14ac:dyDescent="0.3">
      <c r="A491" s="51"/>
      <c r="B491" s="52"/>
    </row>
    <row r="492" spans="1:2" x14ac:dyDescent="0.3">
      <c r="A492" s="51"/>
      <c r="B492" s="52"/>
    </row>
    <row r="493" spans="1:2" x14ac:dyDescent="0.3">
      <c r="A493" s="51"/>
      <c r="B493" s="52"/>
    </row>
    <row r="494" spans="1:2" x14ac:dyDescent="0.3">
      <c r="A494" s="51"/>
      <c r="B494" s="52"/>
    </row>
    <row r="495" spans="1:2" x14ac:dyDescent="0.3">
      <c r="A495" s="51"/>
      <c r="B495" s="52"/>
    </row>
    <row r="496" spans="1:2" x14ac:dyDescent="0.3">
      <c r="A496" s="51"/>
      <c r="B496" s="52"/>
    </row>
    <row r="497" spans="1:2" x14ac:dyDescent="0.3">
      <c r="A497" s="51"/>
      <c r="B497" s="52"/>
    </row>
    <row r="498" spans="1:2" x14ac:dyDescent="0.3">
      <c r="A498" s="51"/>
      <c r="B498" s="52"/>
    </row>
    <row r="499" spans="1:2" x14ac:dyDescent="0.3">
      <c r="A499" s="51"/>
      <c r="B499" s="52"/>
    </row>
    <row r="500" spans="1:2" x14ac:dyDescent="0.3">
      <c r="A500" s="51"/>
      <c r="B500" s="52"/>
    </row>
    <row r="501" spans="1:2" x14ac:dyDescent="0.3">
      <c r="A501" s="51"/>
      <c r="B501" s="52"/>
    </row>
    <row r="502" spans="1:2" x14ac:dyDescent="0.3">
      <c r="A502" s="51"/>
      <c r="B502" s="52"/>
    </row>
    <row r="503" spans="1:2" x14ac:dyDescent="0.3">
      <c r="A503" s="51"/>
      <c r="B503" s="52"/>
    </row>
    <row r="504" spans="1:2" x14ac:dyDescent="0.3">
      <c r="A504" s="51"/>
      <c r="B504" s="52"/>
    </row>
    <row r="505" spans="1:2" x14ac:dyDescent="0.3">
      <c r="A505" s="51"/>
      <c r="B505" s="52"/>
    </row>
    <row r="506" spans="1:2" x14ac:dyDescent="0.3">
      <c r="A506" s="51"/>
      <c r="B506" s="52"/>
    </row>
    <row r="507" spans="1:2" x14ac:dyDescent="0.3">
      <c r="A507" s="51"/>
      <c r="B507" s="52"/>
    </row>
    <row r="508" spans="1:2" x14ac:dyDescent="0.3">
      <c r="A508" s="51"/>
      <c r="B508" s="52"/>
    </row>
    <row r="509" spans="1:2" x14ac:dyDescent="0.3">
      <c r="A509" s="51"/>
      <c r="B509" s="52"/>
    </row>
    <row r="510" spans="1:2" x14ac:dyDescent="0.3">
      <c r="A510" s="51"/>
      <c r="B510" s="52"/>
    </row>
    <row r="511" spans="1:2" x14ac:dyDescent="0.3">
      <c r="A511" s="51"/>
      <c r="B511" s="52"/>
    </row>
    <row r="512" spans="1:2" x14ac:dyDescent="0.3">
      <c r="A512" s="51"/>
      <c r="B512" s="52"/>
    </row>
    <row r="513" spans="1:2" x14ac:dyDescent="0.3">
      <c r="A513" s="51"/>
      <c r="B513" s="52"/>
    </row>
    <row r="514" spans="1:2" x14ac:dyDescent="0.3">
      <c r="A514" s="51"/>
      <c r="B514" s="52"/>
    </row>
    <row r="515" spans="1:2" x14ac:dyDescent="0.3">
      <c r="A515" s="51"/>
      <c r="B515" s="52"/>
    </row>
    <row r="516" spans="1:2" x14ac:dyDescent="0.3">
      <c r="A516" s="51"/>
      <c r="B516" s="52"/>
    </row>
    <row r="517" spans="1:2" x14ac:dyDescent="0.3">
      <c r="A517" s="51"/>
      <c r="B517" s="52"/>
    </row>
    <row r="518" spans="1:2" x14ac:dyDescent="0.3">
      <c r="A518" s="51"/>
      <c r="B518" s="52"/>
    </row>
    <row r="519" spans="1:2" x14ac:dyDescent="0.3">
      <c r="A519" s="51"/>
      <c r="B519" s="52"/>
    </row>
    <row r="520" spans="1:2" x14ac:dyDescent="0.3">
      <c r="A520" s="51"/>
      <c r="B520" s="52"/>
    </row>
    <row r="521" spans="1:2" x14ac:dyDescent="0.3">
      <c r="A521" s="51"/>
      <c r="B521" s="52"/>
    </row>
    <row r="522" spans="1:2" x14ac:dyDescent="0.3">
      <c r="A522" s="51"/>
      <c r="B522" s="52"/>
    </row>
    <row r="523" spans="1:2" x14ac:dyDescent="0.3">
      <c r="A523" s="51"/>
      <c r="B523" s="52"/>
    </row>
    <row r="524" spans="1:2" x14ac:dyDescent="0.3">
      <c r="A524" s="51"/>
      <c r="B524" s="52"/>
    </row>
    <row r="525" spans="1:2" x14ac:dyDescent="0.3">
      <c r="A525" s="51"/>
      <c r="B525" s="52"/>
    </row>
    <row r="526" spans="1:2" x14ac:dyDescent="0.3">
      <c r="A526" s="51"/>
      <c r="B526" s="52"/>
    </row>
    <row r="527" spans="1:2" x14ac:dyDescent="0.3">
      <c r="A527" s="51"/>
      <c r="B527" s="52"/>
    </row>
    <row r="528" spans="1:2" x14ac:dyDescent="0.3">
      <c r="A528" s="51"/>
      <c r="B528" s="52"/>
    </row>
    <row r="529" spans="1:2" x14ac:dyDescent="0.3">
      <c r="A529" s="51"/>
      <c r="B529" s="52"/>
    </row>
    <row r="530" spans="1:2" x14ac:dyDescent="0.3">
      <c r="A530" s="51"/>
      <c r="B530" s="52"/>
    </row>
    <row r="531" spans="1:2" x14ac:dyDescent="0.3">
      <c r="A531" s="51"/>
      <c r="B531" s="52"/>
    </row>
    <row r="532" spans="1:2" x14ac:dyDescent="0.3">
      <c r="A532" s="51"/>
      <c r="B532" s="52"/>
    </row>
    <row r="533" spans="1:2" x14ac:dyDescent="0.3">
      <c r="A533" s="51"/>
      <c r="B533" s="52"/>
    </row>
    <row r="534" spans="1:2" x14ac:dyDescent="0.3">
      <c r="A534" s="51"/>
      <c r="B534" s="52"/>
    </row>
    <row r="535" spans="1:2" x14ac:dyDescent="0.3">
      <c r="A535" s="51"/>
      <c r="B535" s="52"/>
    </row>
    <row r="536" spans="1:2" x14ac:dyDescent="0.3">
      <c r="A536" s="51"/>
      <c r="B536" s="52"/>
    </row>
    <row r="537" spans="1:2" x14ac:dyDescent="0.3">
      <c r="A537" s="51"/>
      <c r="B537" s="52"/>
    </row>
    <row r="538" spans="1:2" x14ac:dyDescent="0.3">
      <c r="A538" s="51"/>
      <c r="B538" s="52"/>
    </row>
    <row r="539" spans="1:2" x14ac:dyDescent="0.3">
      <c r="A539" s="51"/>
      <c r="B539" s="52"/>
    </row>
    <row r="540" spans="1:2" x14ac:dyDescent="0.3">
      <c r="A540" s="51"/>
      <c r="B540" s="52"/>
    </row>
    <row r="541" spans="1:2" x14ac:dyDescent="0.3">
      <c r="A541" s="51"/>
      <c r="B541" s="52"/>
    </row>
    <row r="542" spans="1:2" x14ac:dyDescent="0.3">
      <c r="A542" s="51"/>
      <c r="B542" s="52"/>
    </row>
    <row r="543" spans="1:2" x14ac:dyDescent="0.3">
      <c r="A543" s="51"/>
      <c r="B543" s="52"/>
    </row>
    <row r="544" spans="1:2" x14ac:dyDescent="0.3">
      <c r="A544" s="51"/>
      <c r="B544" s="52"/>
    </row>
    <row r="545" spans="1:2" x14ac:dyDescent="0.3">
      <c r="A545" s="51"/>
      <c r="B545" s="52"/>
    </row>
    <row r="546" spans="1:2" x14ac:dyDescent="0.3">
      <c r="A546" s="51"/>
      <c r="B546" s="52"/>
    </row>
    <row r="547" spans="1:2" x14ac:dyDescent="0.3">
      <c r="A547" s="51"/>
      <c r="B547" s="52"/>
    </row>
    <row r="548" spans="1:2" x14ac:dyDescent="0.3">
      <c r="A548" s="51"/>
      <c r="B548" s="52"/>
    </row>
    <row r="549" spans="1:2" x14ac:dyDescent="0.3">
      <c r="A549" s="51"/>
      <c r="B549" s="52"/>
    </row>
    <row r="550" spans="1:2" x14ac:dyDescent="0.3">
      <c r="A550" s="51"/>
      <c r="B550" s="52"/>
    </row>
    <row r="551" spans="1:2" x14ac:dyDescent="0.3">
      <c r="A551" s="51"/>
      <c r="B551" s="52"/>
    </row>
    <row r="552" spans="1:2" x14ac:dyDescent="0.3">
      <c r="A552" s="51"/>
      <c r="B552" s="52"/>
    </row>
    <row r="553" spans="1:2" x14ac:dyDescent="0.3">
      <c r="A553" s="51"/>
      <c r="B553" s="52"/>
    </row>
    <row r="554" spans="1:2" x14ac:dyDescent="0.3">
      <c r="A554" s="51"/>
      <c r="B554" s="52"/>
    </row>
    <row r="555" spans="1:2" x14ac:dyDescent="0.3">
      <c r="A555" s="51"/>
      <c r="B555" s="52"/>
    </row>
    <row r="556" spans="1:2" x14ac:dyDescent="0.3">
      <c r="A556" s="51"/>
      <c r="B556" s="52"/>
    </row>
    <row r="557" spans="1:2" x14ac:dyDescent="0.3">
      <c r="A557" s="51"/>
      <c r="B557" s="52"/>
    </row>
    <row r="558" spans="1:2" x14ac:dyDescent="0.3">
      <c r="A558" s="51"/>
      <c r="B558" s="52"/>
    </row>
    <row r="559" spans="1:2" x14ac:dyDescent="0.3">
      <c r="A559" s="51"/>
      <c r="B559" s="52"/>
    </row>
    <row r="560" spans="1:2" x14ac:dyDescent="0.3">
      <c r="A560" s="51"/>
      <c r="B560" s="52"/>
    </row>
    <row r="561" spans="1:2" x14ac:dyDescent="0.3">
      <c r="A561" s="51"/>
      <c r="B561" s="52"/>
    </row>
    <row r="562" spans="1:2" x14ac:dyDescent="0.3">
      <c r="A562" s="51"/>
      <c r="B562" s="52"/>
    </row>
    <row r="563" spans="1:2" x14ac:dyDescent="0.3">
      <c r="A563" s="51"/>
      <c r="B563" s="52"/>
    </row>
    <row r="564" spans="1:2" x14ac:dyDescent="0.3">
      <c r="A564" s="51"/>
      <c r="B564" s="52"/>
    </row>
    <row r="565" spans="1:2" x14ac:dyDescent="0.3">
      <c r="A565" s="51"/>
      <c r="B565" s="52"/>
    </row>
    <row r="566" spans="1:2" x14ac:dyDescent="0.3">
      <c r="A566" s="51"/>
      <c r="B566" s="52"/>
    </row>
    <row r="567" spans="1:2" x14ac:dyDescent="0.3">
      <c r="A567" s="51"/>
      <c r="B567" s="52"/>
    </row>
    <row r="568" spans="1:2" x14ac:dyDescent="0.3">
      <c r="A568" s="51"/>
      <c r="B568" s="52"/>
    </row>
    <row r="569" spans="1:2" x14ac:dyDescent="0.3">
      <c r="A569" s="51"/>
      <c r="B569" s="52"/>
    </row>
    <row r="570" spans="1:2" x14ac:dyDescent="0.3">
      <c r="A570" s="51"/>
      <c r="B570" s="52"/>
    </row>
    <row r="571" spans="1:2" x14ac:dyDescent="0.3">
      <c r="A571" s="51"/>
      <c r="B571" s="52"/>
    </row>
    <row r="572" spans="1:2" x14ac:dyDescent="0.3">
      <c r="A572" s="51"/>
      <c r="B572" s="52"/>
    </row>
    <row r="573" spans="1:2" x14ac:dyDescent="0.3">
      <c r="A573" s="51"/>
      <c r="B573" s="52"/>
    </row>
    <row r="574" spans="1:2" x14ac:dyDescent="0.3">
      <c r="A574" s="51"/>
      <c r="B574" s="52"/>
    </row>
    <row r="575" spans="1:2" x14ac:dyDescent="0.3">
      <c r="A575" s="51"/>
      <c r="B575" s="52"/>
    </row>
    <row r="576" spans="1:2" x14ac:dyDescent="0.3">
      <c r="A576" s="51"/>
      <c r="B576" s="52"/>
    </row>
    <row r="577" spans="1:2" x14ac:dyDescent="0.3">
      <c r="A577" s="51"/>
      <c r="B577" s="52"/>
    </row>
    <row r="578" spans="1:2" x14ac:dyDescent="0.3">
      <c r="A578" s="51"/>
      <c r="B578" s="52"/>
    </row>
    <row r="579" spans="1:2" x14ac:dyDescent="0.3">
      <c r="A579" s="51"/>
      <c r="B579" s="52"/>
    </row>
    <row r="580" spans="1:2" x14ac:dyDescent="0.3">
      <c r="A580" s="51"/>
      <c r="B580" s="52"/>
    </row>
    <row r="581" spans="1:2" x14ac:dyDescent="0.3">
      <c r="A581" s="51"/>
      <c r="B581" s="52"/>
    </row>
    <row r="582" spans="1:2" x14ac:dyDescent="0.3">
      <c r="A582" s="51"/>
      <c r="B582" s="52"/>
    </row>
    <row r="583" spans="1:2" x14ac:dyDescent="0.3">
      <c r="A583" s="51"/>
      <c r="B583" s="52"/>
    </row>
    <row r="584" spans="1:2" x14ac:dyDescent="0.3">
      <c r="A584" s="51"/>
      <c r="B584" s="52"/>
    </row>
    <row r="585" spans="1:2" x14ac:dyDescent="0.3">
      <c r="A585" s="51"/>
      <c r="B585" s="52"/>
    </row>
    <row r="586" spans="1:2" x14ac:dyDescent="0.3">
      <c r="A586" s="51"/>
      <c r="B586" s="52"/>
    </row>
    <row r="587" spans="1:2" x14ac:dyDescent="0.3">
      <c r="A587" s="51"/>
      <c r="B587" s="52"/>
    </row>
    <row r="588" spans="1:2" x14ac:dyDescent="0.3">
      <c r="A588" s="51"/>
      <c r="B588" s="52"/>
    </row>
    <row r="589" spans="1:2" x14ac:dyDescent="0.3">
      <c r="A589" s="51"/>
      <c r="B589" s="52"/>
    </row>
    <row r="590" spans="1:2" x14ac:dyDescent="0.3">
      <c r="A590" s="51"/>
      <c r="B590" s="52"/>
    </row>
    <row r="591" spans="1:2" x14ac:dyDescent="0.3">
      <c r="A591" s="51"/>
      <c r="B591" s="52"/>
    </row>
    <row r="592" spans="1:2" x14ac:dyDescent="0.3">
      <c r="A592" s="51"/>
      <c r="B592" s="52"/>
    </row>
    <row r="593" spans="1:2" x14ac:dyDescent="0.3">
      <c r="A593" s="51"/>
      <c r="B593" s="52"/>
    </row>
    <row r="594" spans="1:2" x14ac:dyDescent="0.3">
      <c r="A594" s="51"/>
      <c r="B594" s="52"/>
    </row>
    <row r="595" spans="1:2" x14ac:dyDescent="0.3">
      <c r="A595" s="51"/>
      <c r="B595" s="52"/>
    </row>
    <row r="596" spans="1:2" x14ac:dyDescent="0.3">
      <c r="A596" s="51"/>
      <c r="B596" s="52"/>
    </row>
    <row r="597" spans="1:2" x14ac:dyDescent="0.3">
      <c r="A597" s="51"/>
      <c r="B597" s="52"/>
    </row>
    <row r="598" spans="1:2" x14ac:dyDescent="0.3">
      <c r="A598" s="51"/>
      <c r="B598" s="52"/>
    </row>
    <row r="599" spans="1:2" x14ac:dyDescent="0.3">
      <c r="A599" s="51"/>
      <c r="B599" s="52"/>
    </row>
    <row r="600" spans="1:2" x14ac:dyDescent="0.3">
      <c r="A600" s="51"/>
      <c r="B600" s="52"/>
    </row>
    <row r="601" spans="1:2" x14ac:dyDescent="0.3">
      <c r="A601" s="51"/>
      <c r="B601" s="52"/>
    </row>
    <row r="602" spans="1:2" x14ac:dyDescent="0.3">
      <c r="A602" s="51"/>
      <c r="B602" s="52"/>
    </row>
    <row r="603" spans="1:2" x14ac:dyDescent="0.3">
      <c r="A603" s="51"/>
      <c r="B603" s="52"/>
    </row>
    <row r="604" spans="1:2" x14ac:dyDescent="0.3">
      <c r="A604" s="51"/>
      <c r="B604" s="52"/>
    </row>
    <row r="605" spans="1:2" x14ac:dyDescent="0.3">
      <c r="A605" s="51"/>
      <c r="B605" s="52"/>
    </row>
    <row r="606" spans="1:2" x14ac:dyDescent="0.3">
      <c r="A606" s="51"/>
      <c r="B606" s="52"/>
    </row>
    <row r="607" spans="1:2" x14ac:dyDescent="0.3">
      <c r="A607" s="51"/>
      <c r="B607" s="52"/>
    </row>
    <row r="608" spans="1:2" x14ac:dyDescent="0.3">
      <c r="A608" s="51"/>
      <c r="B608" s="52"/>
    </row>
    <row r="609" spans="1:2" x14ac:dyDescent="0.3">
      <c r="A609" s="51"/>
      <c r="B609" s="52"/>
    </row>
    <row r="610" spans="1:2" x14ac:dyDescent="0.3">
      <c r="A610" s="51"/>
      <c r="B610" s="52"/>
    </row>
    <row r="611" spans="1:2" x14ac:dyDescent="0.3">
      <c r="A611" s="51"/>
      <c r="B611" s="52"/>
    </row>
    <row r="612" spans="1:2" x14ac:dyDescent="0.3">
      <c r="A612" s="51"/>
      <c r="B612" s="52"/>
    </row>
    <row r="613" spans="1:2" x14ac:dyDescent="0.3">
      <c r="A613" s="51"/>
      <c r="B613" s="52"/>
    </row>
    <row r="614" spans="1:2" x14ac:dyDescent="0.3">
      <c r="A614" s="51"/>
      <c r="B614" s="52"/>
    </row>
    <row r="615" spans="1:2" x14ac:dyDescent="0.3">
      <c r="A615" s="51"/>
      <c r="B615" s="52"/>
    </row>
    <row r="616" spans="1:2" x14ac:dyDescent="0.3">
      <c r="A616" s="51"/>
      <c r="B616" s="52"/>
    </row>
    <row r="617" spans="1:2" x14ac:dyDescent="0.3">
      <c r="A617" s="51"/>
      <c r="B617" s="52"/>
    </row>
    <row r="618" spans="1:2" x14ac:dyDescent="0.3">
      <c r="A618" s="51"/>
      <c r="B618" s="52"/>
    </row>
    <row r="619" spans="1:2" x14ac:dyDescent="0.3">
      <c r="A619" s="51"/>
      <c r="B619" s="52"/>
    </row>
    <row r="620" spans="1:2" x14ac:dyDescent="0.3">
      <c r="A620" s="51"/>
      <c r="B620" s="52"/>
    </row>
    <row r="621" spans="1:2" x14ac:dyDescent="0.3">
      <c r="A621" s="51"/>
      <c r="B621" s="52"/>
    </row>
    <row r="622" spans="1:2" x14ac:dyDescent="0.3">
      <c r="A622" s="51"/>
      <c r="B622" s="52"/>
    </row>
    <row r="623" spans="1:2" x14ac:dyDescent="0.3">
      <c r="A623" s="51"/>
      <c r="B623" s="52"/>
    </row>
    <row r="624" spans="1:2" x14ac:dyDescent="0.3">
      <c r="A624" s="51"/>
      <c r="B624" s="52"/>
    </row>
    <row r="625" spans="1:2" x14ac:dyDescent="0.3">
      <c r="A625" s="51"/>
      <c r="B625" s="52"/>
    </row>
    <row r="626" spans="1:2" x14ac:dyDescent="0.3">
      <c r="A626" s="51"/>
      <c r="B626" s="52"/>
    </row>
    <row r="627" spans="1:2" x14ac:dyDescent="0.3">
      <c r="A627" s="51"/>
      <c r="B627" s="52"/>
    </row>
    <row r="628" spans="1:2" x14ac:dyDescent="0.3">
      <c r="A628" s="51"/>
      <c r="B628" s="52"/>
    </row>
    <row r="629" spans="1:2" x14ac:dyDescent="0.3">
      <c r="A629" s="51"/>
      <c r="B629" s="52"/>
    </row>
    <row r="630" spans="1:2" x14ac:dyDescent="0.3">
      <c r="A630" s="51"/>
      <c r="B630" s="52"/>
    </row>
    <row r="631" spans="1:2" x14ac:dyDescent="0.3">
      <c r="A631" s="51"/>
      <c r="B631" s="52"/>
    </row>
    <row r="632" spans="1:2" x14ac:dyDescent="0.3">
      <c r="A632" s="51"/>
      <c r="B632" s="52"/>
    </row>
    <row r="633" spans="1:2" x14ac:dyDescent="0.3">
      <c r="A633" s="51"/>
      <c r="B633" s="52"/>
    </row>
    <row r="634" spans="1:2" x14ac:dyDescent="0.3">
      <c r="A634" s="51"/>
      <c r="B634" s="52"/>
    </row>
    <row r="635" spans="1:2" x14ac:dyDescent="0.3">
      <c r="A635" s="51"/>
      <c r="B635" s="52"/>
    </row>
    <row r="636" spans="1:2" x14ac:dyDescent="0.3">
      <c r="A636" s="51"/>
      <c r="B636" s="52"/>
    </row>
    <row r="637" spans="1:2" x14ac:dyDescent="0.3">
      <c r="A637" s="51"/>
      <c r="B637" s="52"/>
    </row>
    <row r="638" spans="1:2" x14ac:dyDescent="0.3">
      <c r="A638" s="51"/>
      <c r="B638" s="52"/>
    </row>
    <row r="639" spans="1:2" x14ac:dyDescent="0.3">
      <c r="A639" s="51"/>
      <c r="B639" s="52"/>
    </row>
    <row r="640" spans="1:2" x14ac:dyDescent="0.3">
      <c r="A640" s="51"/>
      <c r="B640" s="52"/>
    </row>
    <row r="641" spans="1:2" x14ac:dyDescent="0.3">
      <c r="A641" s="51"/>
      <c r="B641" s="52"/>
    </row>
    <row r="642" spans="1:2" x14ac:dyDescent="0.3">
      <c r="A642" s="51"/>
      <c r="B642" s="52"/>
    </row>
    <row r="643" spans="1:2" x14ac:dyDescent="0.3">
      <c r="A643" s="51"/>
      <c r="B643" s="52"/>
    </row>
    <row r="644" spans="1:2" x14ac:dyDescent="0.3">
      <c r="A644" s="51"/>
      <c r="B644" s="52"/>
    </row>
    <row r="645" spans="1:2" x14ac:dyDescent="0.3">
      <c r="A645" s="51"/>
      <c r="B645" s="52"/>
    </row>
    <row r="646" spans="1:2" x14ac:dyDescent="0.3">
      <c r="A646" s="51"/>
      <c r="B646" s="52"/>
    </row>
    <row r="647" spans="1:2" x14ac:dyDescent="0.3">
      <c r="A647" s="51"/>
      <c r="B647" s="52"/>
    </row>
    <row r="648" spans="1:2" x14ac:dyDescent="0.3">
      <c r="A648" s="51"/>
      <c r="B648" s="52"/>
    </row>
    <row r="649" spans="1:2" x14ac:dyDescent="0.3">
      <c r="A649" s="51"/>
      <c r="B649" s="52"/>
    </row>
    <row r="650" spans="1:2" x14ac:dyDescent="0.3">
      <c r="A650" s="51"/>
      <c r="B650" s="52"/>
    </row>
    <row r="651" spans="1:2" x14ac:dyDescent="0.3">
      <c r="A651" s="51"/>
      <c r="B651" s="52"/>
    </row>
    <row r="652" spans="1:2" x14ac:dyDescent="0.3">
      <c r="A652" s="51"/>
      <c r="B652" s="52"/>
    </row>
    <row r="653" spans="1:2" x14ac:dyDescent="0.3">
      <c r="A653" s="51"/>
      <c r="B653" s="52"/>
    </row>
    <row r="654" spans="1:2" x14ac:dyDescent="0.3">
      <c r="A654" s="51"/>
      <c r="B654" s="52"/>
    </row>
    <row r="655" spans="1:2" x14ac:dyDescent="0.3">
      <c r="A655" s="51"/>
      <c r="B655" s="52"/>
    </row>
    <row r="656" spans="1:2" x14ac:dyDescent="0.3">
      <c r="A656" s="51"/>
      <c r="B656" s="52"/>
    </row>
    <row r="657" spans="1:2" x14ac:dyDescent="0.3">
      <c r="A657" s="51"/>
      <c r="B657" s="52"/>
    </row>
    <row r="658" spans="1:2" x14ac:dyDescent="0.3">
      <c r="A658" s="51"/>
      <c r="B658" s="52"/>
    </row>
    <row r="659" spans="1:2" x14ac:dyDescent="0.3">
      <c r="A659" s="51"/>
      <c r="B659" s="52"/>
    </row>
    <row r="660" spans="1:2" x14ac:dyDescent="0.3">
      <c r="A660" s="51"/>
      <c r="B660" s="52"/>
    </row>
    <row r="661" spans="1:2" x14ac:dyDescent="0.3">
      <c r="A661" s="51"/>
      <c r="B661" s="52"/>
    </row>
    <row r="662" spans="1:2" x14ac:dyDescent="0.3">
      <c r="A662" s="51"/>
      <c r="B662" s="52"/>
    </row>
    <row r="663" spans="1:2" x14ac:dyDescent="0.3">
      <c r="A663" s="51"/>
      <c r="B663" s="52"/>
    </row>
    <row r="664" spans="1:2" x14ac:dyDescent="0.3">
      <c r="A664" s="51"/>
      <c r="B664" s="52"/>
    </row>
  </sheetData>
  <printOptions headings="1" gridLines="1"/>
  <pageMargins left="0.33" right="0.25" top="0.5" bottom="0.5" header="0.25" footer="0.3"/>
  <pageSetup paperSize="9" orientation="landscape" r:id="rId1"/>
  <headerFooter>
    <oddHeader>&amp;CPage &amp;P    &amp;D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abSelected="1" view="pageLayout" topLeftCell="A4" zoomScaleNormal="100" workbookViewId="0">
      <selection activeCell="E23" sqref="E23"/>
    </sheetView>
  </sheetViews>
  <sheetFormatPr defaultRowHeight="14.4" x14ac:dyDescent="0.3"/>
  <cols>
    <col min="1" max="1" width="37" customWidth="1"/>
    <col min="2" max="2" width="0.109375" customWidth="1"/>
    <col min="3" max="3" width="14.33203125" customWidth="1"/>
    <col min="4" max="4" width="13.5546875" customWidth="1"/>
    <col min="5" max="5" width="15" customWidth="1"/>
    <col min="6" max="6" width="13.44140625" customWidth="1"/>
    <col min="7" max="7" width="16.6640625" customWidth="1"/>
  </cols>
  <sheetData>
    <row r="1" spans="1:8" ht="33.6" customHeight="1" x14ac:dyDescent="0.3">
      <c r="A1" s="39" t="s">
        <v>70</v>
      </c>
      <c r="B1" s="33"/>
      <c r="C1" s="91" t="s">
        <v>179</v>
      </c>
      <c r="D1" s="65"/>
      <c r="E1" s="91" t="s">
        <v>185</v>
      </c>
      <c r="F1" s="118"/>
      <c r="G1" s="124" t="s">
        <v>219</v>
      </c>
      <c r="H1" s="6"/>
    </row>
    <row r="2" spans="1:8" ht="22.95" customHeight="1" x14ac:dyDescent="0.3">
      <c r="A2" s="40" t="s">
        <v>71</v>
      </c>
      <c r="B2" s="33"/>
      <c r="C2" s="92">
        <v>724043700</v>
      </c>
      <c r="D2" s="66"/>
      <c r="E2" s="121">
        <v>729519100</v>
      </c>
      <c r="F2" s="118"/>
      <c r="G2" s="125">
        <v>736752800</v>
      </c>
      <c r="H2" s="6"/>
    </row>
    <row r="3" spans="1:8" ht="28.8" x14ac:dyDescent="0.3">
      <c r="A3" s="41" t="s">
        <v>69</v>
      </c>
      <c r="B3" s="33"/>
      <c r="C3" s="92">
        <v>626658</v>
      </c>
      <c r="D3" s="117" t="s">
        <v>184</v>
      </c>
      <c r="E3" s="121">
        <v>631584</v>
      </c>
      <c r="F3" s="117" t="s">
        <v>220</v>
      </c>
      <c r="G3" s="126">
        <v>638616</v>
      </c>
      <c r="H3" s="6"/>
    </row>
    <row r="4" spans="1:8" ht="15.6" x14ac:dyDescent="0.3">
      <c r="A4" s="22" t="s">
        <v>72</v>
      </c>
      <c r="B4" s="33"/>
      <c r="C4" s="110">
        <f>SUM(C3/C2)*1000</f>
        <v>0.86549748309390728</v>
      </c>
      <c r="D4" s="61"/>
      <c r="E4" s="110">
        <f>SUM(E3/E2)*1000</f>
        <v>0.86575389184464124</v>
      </c>
      <c r="F4" s="119"/>
      <c r="G4" s="127">
        <f>SUM(G3/G2)*1000</f>
        <v>0.86679819879883735</v>
      </c>
      <c r="H4" s="6"/>
    </row>
    <row r="5" spans="1:8" ht="15.6" x14ac:dyDescent="0.3">
      <c r="A5" s="7" t="s">
        <v>109</v>
      </c>
      <c r="B5" s="33"/>
      <c r="C5" s="92"/>
      <c r="D5" s="82"/>
      <c r="E5" s="6"/>
      <c r="F5" s="120"/>
      <c r="G5" s="6"/>
      <c r="H5" s="6"/>
    </row>
    <row r="6" spans="1:8" ht="15.6" x14ac:dyDescent="0.3">
      <c r="A6" s="7" t="s">
        <v>135</v>
      </c>
      <c r="B6" s="33"/>
      <c r="C6" s="92">
        <v>753088400</v>
      </c>
      <c r="D6" s="81"/>
      <c r="E6" s="121">
        <v>779647300</v>
      </c>
      <c r="F6" s="118"/>
      <c r="G6" s="126">
        <v>884799600</v>
      </c>
      <c r="H6" s="6"/>
    </row>
    <row r="7" spans="1:8" ht="15.6" x14ac:dyDescent="0.3">
      <c r="A7" s="79" t="s">
        <v>108</v>
      </c>
      <c r="B7" s="76"/>
      <c r="C7" s="77"/>
      <c r="D7" s="77"/>
      <c r="E7" s="77"/>
      <c r="F7" s="78"/>
      <c r="G7" s="93"/>
      <c r="H7" s="6"/>
    </row>
    <row r="8" spans="1:8" ht="45" customHeight="1" x14ac:dyDescent="0.3">
      <c r="A8" s="43" t="s">
        <v>145</v>
      </c>
      <c r="B8" s="42"/>
      <c r="C8" s="50" t="s">
        <v>197</v>
      </c>
      <c r="D8" s="50" t="s">
        <v>221</v>
      </c>
      <c r="E8" s="6"/>
      <c r="F8" s="19"/>
      <c r="G8" s="92"/>
      <c r="H8" s="6"/>
    </row>
    <row r="9" spans="1:8" ht="15.6" x14ac:dyDescent="0.3">
      <c r="A9" s="7" t="s">
        <v>102</v>
      </c>
      <c r="B9" s="94"/>
      <c r="C9" s="92">
        <v>108000</v>
      </c>
      <c r="D9" s="92">
        <v>114200</v>
      </c>
      <c r="E9" s="6"/>
      <c r="F9" s="19"/>
      <c r="G9" s="92"/>
      <c r="H9" s="6"/>
    </row>
    <row r="10" spans="1:8" ht="15.6" x14ac:dyDescent="0.3">
      <c r="A10" s="7" t="s">
        <v>103</v>
      </c>
      <c r="B10" s="96"/>
      <c r="C10" s="95">
        <v>203175</v>
      </c>
      <c r="D10" s="95">
        <v>215000</v>
      </c>
      <c r="E10" s="6"/>
      <c r="F10" s="67"/>
      <c r="G10" s="92"/>
      <c r="H10" s="6"/>
    </row>
    <row r="11" spans="1:8" ht="15.6" x14ac:dyDescent="0.3">
      <c r="A11" s="7" t="s">
        <v>190</v>
      </c>
      <c r="B11" s="94"/>
      <c r="C11" s="92">
        <v>50000</v>
      </c>
      <c r="D11" s="92">
        <v>50000</v>
      </c>
      <c r="E11" s="6"/>
      <c r="F11" s="19"/>
      <c r="G11" s="92"/>
      <c r="H11" s="6"/>
    </row>
    <row r="12" spans="1:8" ht="15.6" x14ac:dyDescent="0.3">
      <c r="A12" s="7" t="s">
        <v>191</v>
      </c>
      <c r="B12" s="94"/>
      <c r="C12" s="92">
        <v>6400</v>
      </c>
      <c r="D12" s="92">
        <v>6400</v>
      </c>
      <c r="E12" s="6"/>
      <c r="F12" s="19"/>
      <c r="G12" s="92"/>
      <c r="H12" s="6"/>
    </row>
    <row r="13" spans="1:8" ht="15.6" x14ac:dyDescent="0.3">
      <c r="A13" s="7" t="s">
        <v>239</v>
      </c>
      <c r="B13" s="94"/>
      <c r="C13" s="92">
        <v>75000</v>
      </c>
      <c r="D13" s="92">
        <v>75000</v>
      </c>
      <c r="E13" s="6"/>
      <c r="F13" s="19"/>
      <c r="G13" s="92"/>
      <c r="H13" s="6"/>
    </row>
    <row r="14" spans="1:8" ht="15.6" x14ac:dyDescent="0.3">
      <c r="A14" s="7" t="s">
        <v>192</v>
      </c>
      <c r="B14" s="94"/>
      <c r="C14" s="92">
        <v>96000</v>
      </c>
      <c r="D14" s="92">
        <v>0</v>
      </c>
      <c r="E14" s="6"/>
      <c r="F14" s="19"/>
      <c r="G14" s="92"/>
      <c r="H14" s="6"/>
    </row>
    <row r="15" spans="1:8" ht="15.6" x14ac:dyDescent="0.3">
      <c r="A15" s="7" t="s">
        <v>160</v>
      </c>
      <c r="B15" s="94"/>
      <c r="C15" s="92">
        <v>467</v>
      </c>
      <c r="D15" s="92">
        <v>467</v>
      </c>
      <c r="E15" s="6"/>
      <c r="F15" s="19"/>
      <c r="G15" s="92"/>
      <c r="H15" s="6"/>
    </row>
    <row r="16" spans="1:8" ht="15.6" x14ac:dyDescent="0.3">
      <c r="A16" s="7" t="s">
        <v>226</v>
      </c>
      <c r="B16" s="94"/>
      <c r="C16" s="92">
        <v>139523</v>
      </c>
      <c r="D16" s="92">
        <v>164523</v>
      </c>
      <c r="E16" s="6"/>
      <c r="F16" s="19"/>
      <c r="G16" s="92"/>
      <c r="H16" s="6"/>
    </row>
    <row r="17" spans="1:10" ht="15.6" x14ac:dyDescent="0.3">
      <c r="A17" s="75"/>
      <c r="B17" s="94"/>
      <c r="C17" s="92">
        <f>SUM(C9:C16)</f>
        <v>678565</v>
      </c>
      <c r="D17" s="92">
        <f>SUM(D9:D16)</f>
        <v>625590</v>
      </c>
      <c r="E17" s="6"/>
      <c r="F17" s="19"/>
      <c r="G17" s="92"/>
      <c r="H17" s="6"/>
    </row>
    <row r="18" spans="1:10" ht="15.6" x14ac:dyDescent="0.3">
      <c r="A18" s="5" t="s">
        <v>146</v>
      </c>
      <c r="B18" s="76"/>
      <c r="C18" s="77"/>
      <c r="D18" s="77"/>
      <c r="E18" s="77"/>
      <c r="F18" s="78"/>
      <c r="G18" s="92"/>
      <c r="H18" s="6"/>
    </row>
    <row r="19" spans="1:10" ht="15.6" x14ac:dyDescent="0.3">
      <c r="A19" s="22" t="s">
        <v>104</v>
      </c>
      <c r="C19" s="33">
        <v>13408</v>
      </c>
      <c r="D19" s="3" t="s">
        <v>240</v>
      </c>
      <c r="E19" s="21"/>
      <c r="F19" s="24"/>
      <c r="G19" s="24"/>
      <c r="H19" s="24"/>
      <c r="I19" s="49"/>
      <c r="J19" s="92"/>
    </row>
    <row r="20" spans="1:10" ht="15.6" x14ac:dyDescent="0.3">
      <c r="A20" s="9" t="s">
        <v>147</v>
      </c>
      <c r="C20" s="33"/>
      <c r="D20" s="7"/>
      <c r="E20" s="42"/>
      <c r="F20" s="25"/>
      <c r="G20" s="25"/>
      <c r="H20" s="25"/>
      <c r="I20" s="19"/>
      <c r="J20" s="92"/>
    </row>
    <row r="21" spans="1:10" ht="15.6" x14ac:dyDescent="0.3">
      <c r="A21" s="22" t="s">
        <v>105</v>
      </c>
      <c r="C21" s="33">
        <v>57000</v>
      </c>
      <c r="D21" s="62"/>
      <c r="E21" s="42"/>
      <c r="F21" s="25"/>
      <c r="G21" s="25"/>
      <c r="H21" s="25"/>
      <c r="I21" s="19"/>
      <c r="J21" s="92"/>
    </row>
    <row r="22" spans="1:10" ht="15.6" x14ac:dyDescent="0.3">
      <c r="A22" s="22" t="s">
        <v>106</v>
      </c>
      <c r="C22" s="46">
        <v>90105</v>
      </c>
      <c r="D22" s="104"/>
      <c r="E22" s="105"/>
      <c r="F22" s="105"/>
      <c r="G22" s="105"/>
      <c r="H22" s="105"/>
      <c r="I22" s="106"/>
      <c r="J22" s="92"/>
    </row>
    <row r="23" spans="1:10" ht="15.6" x14ac:dyDescent="0.3">
      <c r="C23" s="33"/>
      <c r="D23" s="107"/>
      <c r="E23" s="108"/>
      <c r="F23" s="108"/>
      <c r="G23" s="108"/>
      <c r="H23" s="108"/>
      <c r="I23" s="108"/>
      <c r="J23" s="109"/>
    </row>
    <row r="24" spans="1:10" ht="15.6" x14ac:dyDescent="0.3">
      <c r="A24" s="22" t="s">
        <v>107</v>
      </c>
      <c r="C24" s="33">
        <v>0</v>
      </c>
      <c r="J24" s="92"/>
    </row>
    <row r="25" spans="1:10" ht="15.6" x14ac:dyDescent="0.3">
      <c r="A25" s="80"/>
      <c r="B25" s="42"/>
      <c r="C25" s="45">
        <f>SUM(C21:C24)</f>
        <v>147105</v>
      </c>
      <c r="D25" s="25"/>
      <c r="E25" s="25"/>
      <c r="F25" s="19"/>
      <c r="G25" s="92"/>
      <c r="H25" s="6"/>
    </row>
    <row r="26" spans="1:10" ht="27.6" customHeight="1" x14ac:dyDescent="0.3">
      <c r="A26" s="47" t="s">
        <v>151</v>
      </c>
      <c r="B26" s="42"/>
      <c r="C26" s="48">
        <f>SUM(C17,C19,C25)</f>
        <v>839078</v>
      </c>
      <c r="D26" s="25"/>
      <c r="E26" s="25"/>
      <c r="F26" s="19"/>
      <c r="G26" s="92"/>
      <c r="H26" s="6"/>
    </row>
    <row r="27" spans="1:10" ht="35.4" customHeight="1" x14ac:dyDescent="0.3">
      <c r="A27" s="6"/>
      <c r="B27" s="17"/>
      <c r="C27" s="8"/>
      <c r="D27" s="100"/>
      <c r="E27" s="100"/>
      <c r="F27" s="90"/>
    </row>
    <row r="28" spans="1:10" x14ac:dyDescent="0.3">
      <c r="A28" s="18"/>
      <c r="B28" s="17"/>
      <c r="C28" s="8"/>
      <c r="D28" s="8"/>
      <c r="E28" s="8"/>
      <c r="F28" s="19"/>
    </row>
    <row r="29" spans="1:10" x14ac:dyDescent="0.3">
      <c r="A29" s="18"/>
      <c r="B29" s="17"/>
      <c r="C29" s="8"/>
      <c r="D29" s="8"/>
      <c r="E29" s="8"/>
      <c r="F29" s="19"/>
    </row>
    <row r="30" spans="1:10" x14ac:dyDescent="0.3">
      <c r="A30" s="13"/>
      <c r="B30" s="17"/>
      <c r="C30" s="6"/>
      <c r="D30" s="6"/>
      <c r="E30" s="6"/>
      <c r="F30" s="14"/>
    </row>
    <row r="31" spans="1:10" x14ac:dyDescent="0.3">
      <c r="A31" s="13"/>
      <c r="B31" s="17"/>
      <c r="C31" s="6"/>
      <c r="D31" s="6"/>
      <c r="E31" s="6"/>
      <c r="F31" s="6"/>
    </row>
    <row r="32" spans="1:10" x14ac:dyDescent="0.3">
      <c r="A32" s="13"/>
      <c r="B32" s="17"/>
      <c r="C32" s="6"/>
      <c r="D32" s="6"/>
      <c r="E32" s="6"/>
      <c r="F32" s="6"/>
    </row>
    <row r="33" spans="1:6" x14ac:dyDescent="0.3">
      <c r="A33" s="13"/>
      <c r="B33" s="17"/>
      <c r="C33" s="6"/>
      <c r="D33" s="6"/>
      <c r="E33" s="6"/>
      <c r="F33" s="6"/>
    </row>
    <row r="34" spans="1:6" x14ac:dyDescent="0.3">
      <c r="A34" s="13"/>
      <c r="B34" s="17"/>
      <c r="C34" s="6"/>
      <c r="D34" s="6"/>
      <c r="E34" s="6"/>
      <c r="F34" s="6"/>
    </row>
  </sheetData>
  <printOptions headings="1" gridLines="1"/>
  <pageMargins left="0.2" right="0.2" top="0.5" bottom="0.5" header="0.3" footer="0.3"/>
  <pageSetup orientation="landscape" r:id="rId1"/>
  <headerFooter>
    <oddHeader>&amp;C&amp;D</oddHeader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2021 Work Session</vt:lpstr>
      <vt:lpstr>Levy-Mill Rate-Funds</vt:lpstr>
      <vt:lpstr>Sheet2</vt:lpstr>
      <vt:lpstr>Sheet3</vt:lpstr>
      <vt:lpstr>'2021 Work Session'!Print_Area</vt:lpstr>
      <vt:lpstr>'Levy-Mill Rate-Funds'!Print_Area</vt:lpstr>
      <vt:lpstr>'2021 Work Session'!Print_Titles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Sevastopol</dc:creator>
  <cp:lastModifiedBy>Town of Sevastopol</cp:lastModifiedBy>
  <cp:lastPrinted>2020-10-16T13:52:15Z</cp:lastPrinted>
  <dcterms:created xsi:type="dcterms:W3CDTF">2010-07-16T19:23:36Z</dcterms:created>
  <dcterms:modified xsi:type="dcterms:W3CDTF">2021-10-11T22:58:12Z</dcterms:modified>
</cp:coreProperties>
</file>